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<sst xmlns="http://schemas.openxmlformats.org/spreadsheetml/2006/main" count="310" uniqueCount="221">
  <si>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</si>
  <si>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</si>
  <si>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</si>
  <si>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</si>
  <si>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</si>
  <si>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</si>
  <si>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</si>
  <si>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</si>
  <si>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</si>
  <si>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</si>
  <si>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</si>
  <si>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</si>
  <si>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</si>
  <si>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</si>
  <si>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</si>
  <si>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</si>
  <si>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</si>
  <si>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</si>
  <si>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</si>
  <si>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</si>
  <si>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</si>
  <si>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</si>
  <si>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</si>
  <si>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</si>
  <si>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</si>
  <si>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</si>
  <si>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</si>
  <si>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</si>
  <si>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</si>
  <si>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</si>
  <si>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</si>
  <si>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</si>
  <si>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</si>
  <si>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</si>
  <si>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</si>
  <si>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</si>
  <si>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</si>
  <si>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</si>
  <si>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</si>
  <si>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</si>
  <si>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</si>
  <si>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</si>
  <si>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</si>
  <si>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</si>
  <si>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</si>
  <si>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</si>
  <si>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</si>
  <si>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</si>
  <si>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</si>
  <si>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</si>
  <si>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</si>
  <si>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</si>
  <si>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</si>
  <si>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</si>
  <si>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</si>
  <si>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</si>
  <si>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</si>
  <si>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</si>
  <si>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</si>
  <si>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</si>
  <si>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</si>
  <si>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</si>
  <si>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</si>
  <si>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</si>
  <si>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</si>
  <si>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</si>
  <si>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</si>
  <si>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</si>
  <si>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</si>
  <si>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</si>
  <si>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</si>
  <si>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</si>
  <si>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</si>
  <si>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</si>
  <si>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</si>
  <si>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</si>
  <si>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</si>
  <si>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</si>
  <si>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</si>
  <si>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</si>
  <si>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</si>
  <si>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</si>
  <si>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</si>
  <si>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</si>
  <si>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</si>
  <si>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</si>
  <si>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</si>
  <si>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</si>
  <si>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</si>
  <si>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</si>
  <si>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</si>
  <si>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</si>
  <si>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</si>
  <si>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</si>
  <si>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</si>
  <si>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</si>
  <si>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</si>
  <si>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</si>
  <si>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</si>
  <si>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</si>
  <si>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</si>
  <si>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</si>
  <si>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</si>
  <si>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</si>
  <si>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</si>
  <si>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</si>
  <si>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</si>
  <si>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</si>
  <si>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</si>
  <si>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</si>
  <si>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</si>
  <si>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</si>
  <si>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</si>
  <si>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</si>
  <si>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</si>
  <si>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</si>
  <si>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</si>
  <si>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</si>
  <si>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</si>
  <si>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</si>
  <si>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</si>
  <si>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</si>
  <si>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</si>
  <si>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</si>
  <si>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</si>
  <si>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</si>
  <si>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</si>
  <si>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</si>
  <si>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</si>
  <si>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</si>
  <si>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</si>
  <si>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</si>
  <si>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</si>
  <si>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</si>
  <si>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</si>
  <si>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</si>
  <si>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</si>
  <si>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</si>
  <si>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</si>
  <si>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</si>
  <si>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</si>
  <si>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</si>
  <si>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</si>
  <si>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</si>
  <si>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</si>
  <si>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</si>
  <si>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</si>
  <si>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</si>
  <si>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</si>
  <si>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</si>
  <si>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</si>
  <si>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</si>
  <si>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</si>
  <si>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</si>
  <si>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</si>
  <si>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</si>
  <si>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</si>
  <si>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</si>
  <si>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</si>
  <si>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</si>
  <si>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</si>
  <si>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</si>
  <si>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</si>
  <si>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</si>
  <si>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</si>
  <si>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</si>
  <si>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</si>
  <si>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</si>
  <si>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</si>
  <si>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</si>
  <si>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</si>
  <si>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</si>
  <si>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</si>
  <si>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</si>
  <si>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</si>
  <si>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</si>
  <si>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</si>
  <si>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</si>
  <si>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</si>
  <si>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</si>
  <si>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</si>
  <si>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</si>
  <si>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</si>
  <si>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</si>
  <si>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</si>
  <si>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</si>
  <si>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</si>
  <si>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</si>
  <si>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</si>
  <si>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</si>
  <si>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</si>
  <si>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</si>
  <si>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</si>
  <si>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</si>
  <si>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</si>
  <si>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</si>
  <si>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</si>
  <si>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</si>
  <si>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</si>
  <si>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</si>
  <si>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</si>
  <si>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</si>
  <si>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</si>
  <si>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</si>
  <si>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</si>
  <si>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</si>
  <si>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</si>
  <si>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№ ____ от _____________</t>
  </si>
  <si>
    <t xml:space="preserve">Приложение 14 к решению 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</si>
  <si>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</si>
  <si>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</si>
  <si>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</si>
  <si>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МП"Программа комплексного развития системы коммунальной инфраструктуры ММР на 2012-2020 годы"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</si>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</sst>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26" borderId="28" xfId="0" applyFont="1" applyFill="1" applyBorder="1" applyAlignment="1">
      <alignment horizontal="center" vertical="center" wrapText="1"/>
    </xf>
    <xf numFmtId="49" fontId="2" fillId="26" borderId="28" xfId="0" applyNumberFormat="1" applyFont="1" applyFill="1" applyBorder="1" applyAlignment="1">
      <alignment horizontal="center" vertical="center" shrinkToFit="1"/>
    </xf>
    <xf numFmtId="0" fontId="2" fillId="22" borderId="28" xfId="0" applyFont="1" applyFill="1" applyBorder="1" applyAlignment="1">
      <alignment horizontal="center" vertical="center" wrapText="1"/>
    </xf>
    <xf numFmtId="49" fontId="2" fillId="22" borderId="28" xfId="0" applyNumberFormat="1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shrinkToFit="1"/>
    </xf>
    <xf numFmtId="168" fontId="2" fillId="25" borderId="18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48"/>
  <sheetViews>
    <sheetView showGridLines="0" tabSelected="1" zoomScalePageLayoutView="0" workbookViewId="0" topLeftCell="A1">
      <selection activeCell="E146" sqref="E146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3" spans="2:23" ht="18.75">
      <c r="B3" s="139" t="s">
        <v>208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61"/>
      <c r="W3" s="2"/>
    </row>
    <row r="4" spans="2:23" ht="34.5" customHeight="1">
      <c r="B4" s="140" t="s">
        <v>158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62"/>
      <c r="W4" s="2"/>
    </row>
    <row r="5" spans="2:23" ht="18.75">
      <c r="B5" s="141" t="s">
        <v>207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61"/>
      <c r="V5" s="2"/>
      <c r="W5" s="2"/>
    </row>
    <row r="6" spans="2:23" ht="12.75">
      <c r="B6" s="2"/>
      <c r="V6" s="2"/>
      <c r="W6" s="2"/>
    </row>
    <row r="7" spans="2:23" ht="12.75">
      <c r="B7" s="2"/>
      <c r="V7" s="2"/>
      <c r="W7" s="2"/>
    </row>
    <row r="8" spans="1:23" ht="30.75" customHeight="1">
      <c r="A8" s="144" t="s">
        <v>30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V8" s="2"/>
      <c r="W8" s="2"/>
    </row>
    <row r="9" spans="1:23" ht="57" customHeight="1">
      <c r="A9" s="143" t="s">
        <v>209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V9" s="2"/>
      <c r="W9" s="2"/>
    </row>
    <row r="10" spans="1:23" ht="16.5" thickBot="1">
      <c r="A10" s="39"/>
      <c r="B10" s="39"/>
      <c r="C10" s="39"/>
      <c r="D10" s="39"/>
      <c r="E10" s="39" t="s">
        <v>156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W10" s="44" t="s">
        <v>27</v>
      </c>
    </row>
    <row r="11" spans="1:23" ht="48" thickBot="1">
      <c r="A11" s="92" t="s">
        <v>0</v>
      </c>
      <c r="B11" s="92" t="s">
        <v>20</v>
      </c>
      <c r="C11" s="92" t="s">
        <v>1</v>
      </c>
      <c r="D11" s="76" t="s">
        <v>2</v>
      </c>
      <c r="E11" s="92" t="s">
        <v>6</v>
      </c>
      <c r="F11" s="20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  <c r="N11" s="4" t="s">
        <v>6</v>
      </c>
      <c r="O11" s="4" t="s">
        <v>6</v>
      </c>
      <c r="P11" s="4" t="s">
        <v>6</v>
      </c>
      <c r="Q11" s="4" t="s">
        <v>6</v>
      </c>
      <c r="R11" s="4" t="s">
        <v>6</v>
      </c>
      <c r="S11" s="4" t="s">
        <v>6</v>
      </c>
      <c r="T11" s="4" t="s">
        <v>6</v>
      </c>
      <c r="U11" s="31" t="s">
        <v>6</v>
      </c>
      <c r="V11" s="45" t="s">
        <v>29</v>
      </c>
      <c r="W11" s="37" t="s">
        <v>28</v>
      </c>
    </row>
    <row r="12" spans="1:23" ht="25.5" customHeight="1" thickBot="1">
      <c r="A12" s="93" t="s">
        <v>157</v>
      </c>
      <c r="B12" s="94" t="s">
        <v>3</v>
      </c>
      <c r="C12" s="94" t="s">
        <v>4</v>
      </c>
      <c r="D12" s="95"/>
      <c r="E12" s="127">
        <f>E16+E19+E45+E52+E56+E61+E65+E69+E72+E75+E78+E81+E88+E13+E48+E42+E91</f>
        <v>442923.41000000003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</row>
    <row r="13" spans="1:23" ht="19.5" customHeight="1" thickBot="1">
      <c r="A13" s="106" t="s">
        <v>169</v>
      </c>
      <c r="B13" s="107" t="s">
        <v>171</v>
      </c>
      <c r="C13" s="107" t="s">
        <v>172</v>
      </c>
      <c r="D13" s="108"/>
      <c r="E13" s="109">
        <f>E14</f>
        <v>0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</row>
    <row r="14" spans="1:23" ht="18" customHeight="1" thickBot="1">
      <c r="A14" s="84" t="s">
        <v>21</v>
      </c>
      <c r="B14" s="110" t="s">
        <v>171</v>
      </c>
      <c r="C14" s="110" t="s">
        <v>172</v>
      </c>
      <c r="D14" s="111"/>
      <c r="E14" s="112">
        <f>E15</f>
        <v>0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25.5" customHeight="1" thickBot="1">
      <c r="A15" s="70" t="s">
        <v>170</v>
      </c>
      <c r="B15" s="113" t="s">
        <v>171</v>
      </c>
      <c r="C15" s="113" t="s">
        <v>173</v>
      </c>
      <c r="D15" s="114"/>
      <c r="E15" s="115">
        <v>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32.25" thickBot="1">
      <c r="A16" s="13" t="s">
        <v>192</v>
      </c>
      <c r="B16" s="16">
        <v>951</v>
      </c>
      <c r="C16" s="9" t="s">
        <v>85</v>
      </c>
      <c r="D16" s="9"/>
      <c r="E16" s="10">
        <f>E17</f>
        <v>10087.55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6.5" thickBot="1">
      <c r="A17" s="84" t="s">
        <v>21</v>
      </c>
      <c r="B17" s="81">
        <v>951</v>
      </c>
      <c r="C17" s="81" t="s">
        <v>85</v>
      </c>
      <c r="D17" s="82"/>
      <c r="E17" s="83">
        <f>E18</f>
        <v>10087.55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32.25" thickBot="1">
      <c r="A18" s="67" t="s">
        <v>86</v>
      </c>
      <c r="B18" s="74">
        <v>951</v>
      </c>
      <c r="C18" s="66" t="s">
        <v>87</v>
      </c>
      <c r="D18" s="68"/>
      <c r="E18" s="69">
        <v>10087.55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16.5" thickBot="1">
      <c r="A19" s="13" t="s">
        <v>126</v>
      </c>
      <c r="B19" s="16">
        <v>953</v>
      </c>
      <c r="C19" s="9" t="s">
        <v>127</v>
      </c>
      <c r="D19" s="9"/>
      <c r="E19" s="120">
        <f>E20</f>
        <v>404817.46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26.25" thickBot="1">
      <c r="A20" s="84" t="s">
        <v>23</v>
      </c>
      <c r="B20" s="81" t="s">
        <v>22</v>
      </c>
      <c r="C20" s="81" t="s">
        <v>4</v>
      </c>
      <c r="D20" s="82"/>
      <c r="E20" s="125">
        <f>E21+E25+E35+E39+E37</f>
        <v>404817.46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19.5" customHeight="1" thickBot="1">
      <c r="A21" s="86" t="s">
        <v>128</v>
      </c>
      <c r="B21" s="18">
        <v>953</v>
      </c>
      <c r="C21" s="6" t="s">
        <v>129</v>
      </c>
      <c r="D21" s="6"/>
      <c r="E21" s="128">
        <f>E22+E24+E23</f>
        <v>83792.14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4" t="s">
        <v>86</v>
      </c>
      <c r="B22" s="65">
        <v>953</v>
      </c>
      <c r="C22" s="66" t="s">
        <v>130</v>
      </c>
      <c r="D22" s="66"/>
      <c r="E22" s="119">
        <v>28848.14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32.25" thickBot="1">
      <c r="A23" s="67" t="s">
        <v>162</v>
      </c>
      <c r="B23" s="65">
        <v>953</v>
      </c>
      <c r="C23" s="66" t="s">
        <v>163</v>
      </c>
      <c r="D23" s="66"/>
      <c r="E23" s="119">
        <v>0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51" customHeight="1" thickBot="1">
      <c r="A24" s="70" t="s">
        <v>131</v>
      </c>
      <c r="B24" s="65">
        <v>953</v>
      </c>
      <c r="C24" s="66" t="s">
        <v>132</v>
      </c>
      <c r="D24" s="66"/>
      <c r="E24" s="119">
        <v>54944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3.25" customHeight="1" thickBot="1">
      <c r="A25" s="87" t="s">
        <v>133</v>
      </c>
      <c r="B25" s="85">
        <v>953</v>
      </c>
      <c r="C25" s="6" t="s">
        <v>134</v>
      </c>
      <c r="D25" s="6"/>
      <c r="E25" s="128">
        <f>E26+E27+E29+E30+E32+E33+E31+E28+E34</f>
        <v>285789.88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4" t="s">
        <v>53</v>
      </c>
      <c r="B26" s="65">
        <v>953</v>
      </c>
      <c r="C26" s="66" t="s">
        <v>135</v>
      </c>
      <c r="D26" s="66"/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86</v>
      </c>
      <c r="B27" s="65">
        <v>953</v>
      </c>
      <c r="C27" s="66" t="s">
        <v>136</v>
      </c>
      <c r="D27" s="66"/>
      <c r="E27" s="119">
        <v>54764.88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186</v>
      </c>
      <c r="B28" s="65">
        <v>953</v>
      </c>
      <c r="C28" s="66" t="s">
        <v>187</v>
      </c>
      <c r="D28" s="66"/>
      <c r="E28" s="119">
        <v>2000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137</v>
      </c>
      <c r="B29" s="88">
        <v>953</v>
      </c>
      <c r="C29" s="66" t="s">
        <v>138</v>
      </c>
      <c r="D29" s="66"/>
      <c r="E29" s="119">
        <v>4834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48" customHeight="1" thickBot="1">
      <c r="A30" s="89" t="s">
        <v>139</v>
      </c>
      <c r="B30" s="90">
        <v>953</v>
      </c>
      <c r="C30" s="66" t="s">
        <v>140</v>
      </c>
      <c r="D30" s="66"/>
      <c r="E30" s="119">
        <v>220568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3" customHeight="1" thickBot="1">
      <c r="A31" s="91" t="s">
        <v>145</v>
      </c>
      <c r="B31" s="74">
        <v>953</v>
      </c>
      <c r="C31" s="66" t="s">
        <v>146</v>
      </c>
      <c r="D31" s="66"/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3" customHeight="1" thickBot="1">
      <c r="A32" s="91" t="s">
        <v>147</v>
      </c>
      <c r="B32" s="74">
        <v>953</v>
      </c>
      <c r="C32" s="66" t="s">
        <v>148</v>
      </c>
      <c r="D32" s="66"/>
      <c r="E32" s="119">
        <v>700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20.25" customHeight="1" thickBot="1">
      <c r="A33" s="70" t="s">
        <v>149</v>
      </c>
      <c r="B33" s="65">
        <v>953</v>
      </c>
      <c r="C33" s="66" t="s">
        <v>150</v>
      </c>
      <c r="D33" s="66"/>
      <c r="E33" s="119">
        <v>2923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49.5" customHeight="1" thickBot="1">
      <c r="A34" s="70" t="s">
        <v>204</v>
      </c>
      <c r="B34" s="65">
        <v>953</v>
      </c>
      <c r="C34" s="66" t="s">
        <v>205</v>
      </c>
      <c r="D34" s="66"/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2.25" thickBot="1">
      <c r="A35" s="86" t="s">
        <v>141</v>
      </c>
      <c r="B35" s="85">
        <v>953</v>
      </c>
      <c r="C35" s="6" t="s">
        <v>142</v>
      </c>
      <c r="D35" s="6"/>
      <c r="E35" s="128">
        <f>E36</f>
        <v>20957.65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64" t="s">
        <v>143</v>
      </c>
      <c r="B36" s="65">
        <v>953</v>
      </c>
      <c r="C36" s="66" t="s">
        <v>144</v>
      </c>
      <c r="D36" s="66"/>
      <c r="E36" s="119">
        <v>20957.65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124" t="s">
        <v>184</v>
      </c>
      <c r="B37" s="18">
        <v>953</v>
      </c>
      <c r="C37" s="6" t="s">
        <v>185</v>
      </c>
      <c r="D37" s="6"/>
      <c r="E37" s="128">
        <f>E38</f>
        <v>154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67" t="s">
        <v>210</v>
      </c>
      <c r="B38" s="65">
        <v>953</v>
      </c>
      <c r="C38" s="66" t="s">
        <v>211</v>
      </c>
      <c r="D38" s="66"/>
      <c r="E38" s="119">
        <v>154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86" t="s">
        <v>151</v>
      </c>
      <c r="B39" s="18">
        <v>953</v>
      </c>
      <c r="C39" s="6" t="s">
        <v>152</v>
      </c>
      <c r="D39" s="6"/>
      <c r="E39" s="128">
        <f>E40+E41</f>
        <v>14123.79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4" t="s">
        <v>53</v>
      </c>
      <c r="B40" s="65">
        <v>953</v>
      </c>
      <c r="C40" s="66" t="s">
        <v>153</v>
      </c>
      <c r="D40" s="66"/>
      <c r="E40" s="119">
        <v>13603.79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16.5" thickBot="1">
      <c r="A41" s="64" t="s">
        <v>188</v>
      </c>
      <c r="B41" s="65">
        <v>953</v>
      </c>
      <c r="C41" s="66" t="s">
        <v>189</v>
      </c>
      <c r="D41" s="66"/>
      <c r="E41" s="119">
        <v>520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16.5" thickBot="1">
      <c r="A42" s="8" t="s">
        <v>177</v>
      </c>
      <c r="B42" s="16">
        <v>951</v>
      </c>
      <c r="C42" s="9" t="s">
        <v>180</v>
      </c>
      <c r="D42" s="9"/>
      <c r="E42" s="10">
        <f>E43</f>
        <v>50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16.5" thickBot="1">
      <c r="A43" s="84" t="s">
        <v>21</v>
      </c>
      <c r="B43" s="103">
        <v>951</v>
      </c>
      <c r="C43" s="104" t="s">
        <v>180</v>
      </c>
      <c r="D43" s="104"/>
      <c r="E43" s="105">
        <f>E44</f>
        <v>50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70" t="s">
        <v>178</v>
      </c>
      <c r="B44" s="65">
        <v>951</v>
      </c>
      <c r="C44" s="66" t="s">
        <v>179</v>
      </c>
      <c r="D44" s="66"/>
      <c r="E44" s="69">
        <v>50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customHeight="1" thickBot="1">
      <c r="A45" s="13" t="s">
        <v>110</v>
      </c>
      <c r="B45" s="16">
        <v>951</v>
      </c>
      <c r="C45" s="9" t="s">
        <v>111</v>
      </c>
      <c r="D45" s="9"/>
      <c r="E45" s="10">
        <f>E46</f>
        <v>50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84" t="s">
        <v>21</v>
      </c>
      <c r="B46" s="81">
        <v>951</v>
      </c>
      <c r="C46" s="81" t="s">
        <v>111</v>
      </c>
      <c r="D46" s="82"/>
      <c r="E46" s="83">
        <f>E47</f>
        <v>50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33" customHeight="1" thickBot="1">
      <c r="A47" s="70" t="s">
        <v>112</v>
      </c>
      <c r="B47" s="65">
        <v>951</v>
      </c>
      <c r="C47" s="66" t="s">
        <v>113</v>
      </c>
      <c r="D47" s="66"/>
      <c r="E47" s="69"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3" customHeight="1" thickBot="1">
      <c r="A48" s="75" t="s">
        <v>193</v>
      </c>
      <c r="B48" s="16">
        <v>951</v>
      </c>
      <c r="C48" s="9" t="s">
        <v>164</v>
      </c>
      <c r="D48" s="9"/>
      <c r="E48" s="10">
        <f>E49</f>
        <v>88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8.75" customHeight="1" thickBot="1">
      <c r="A49" s="84" t="s">
        <v>21</v>
      </c>
      <c r="B49" s="103">
        <v>951</v>
      </c>
      <c r="C49" s="104" t="s">
        <v>164</v>
      </c>
      <c r="D49" s="104"/>
      <c r="E49" s="105">
        <f>E50+E51</f>
        <v>88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64" t="s">
        <v>167</v>
      </c>
      <c r="B50" s="65">
        <v>951</v>
      </c>
      <c r="C50" s="66" t="s">
        <v>165</v>
      </c>
      <c r="D50" s="66"/>
      <c r="E50" s="69">
        <v>68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3" customHeight="1" thickBot="1">
      <c r="A51" s="64" t="s">
        <v>168</v>
      </c>
      <c r="B51" s="65">
        <v>951</v>
      </c>
      <c r="C51" s="66" t="s">
        <v>166</v>
      </c>
      <c r="D51" s="66"/>
      <c r="E51" s="69">
        <v>20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20.25" customHeight="1" thickBot="1">
      <c r="A52" s="106" t="s">
        <v>61</v>
      </c>
      <c r="B52" s="16">
        <v>951</v>
      </c>
      <c r="C52" s="9" t="s">
        <v>18</v>
      </c>
      <c r="D52" s="9"/>
      <c r="E52" s="10">
        <f>E53</f>
        <v>10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16.5" thickBot="1">
      <c r="A53" s="84" t="s">
        <v>21</v>
      </c>
      <c r="B53" s="81">
        <v>951</v>
      </c>
      <c r="C53" s="81" t="s">
        <v>18</v>
      </c>
      <c r="D53" s="82"/>
      <c r="E53" s="83">
        <f>E54+E55</f>
        <v>10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4.5" customHeight="1" thickBot="1">
      <c r="A54" s="64" t="s">
        <v>62</v>
      </c>
      <c r="B54" s="65">
        <v>951</v>
      </c>
      <c r="C54" s="66" t="s">
        <v>63</v>
      </c>
      <c r="D54" s="66"/>
      <c r="E54" s="69">
        <v>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2.25" thickBot="1">
      <c r="A55" s="64" t="s">
        <v>64</v>
      </c>
      <c r="B55" s="65">
        <v>951</v>
      </c>
      <c r="C55" s="66" t="s">
        <v>65</v>
      </c>
      <c r="D55" s="66"/>
      <c r="E55" s="69">
        <v>10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5.25" customHeight="1" thickBot="1">
      <c r="A56" s="106" t="s">
        <v>33</v>
      </c>
      <c r="B56" s="16">
        <v>951</v>
      </c>
      <c r="C56" s="9" t="s">
        <v>77</v>
      </c>
      <c r="D56" s="9"/>
      <c r="E56" s="120">
        <f>E57</f>
        <v>150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16.5" thickBot="1">
      <c r="A57" s="84" t="s">
        <v>21</v>
      </c>
      <c r="B57" s="81">
        <v>951</v>
      </c>
      <c r="C57" s="81" t="s">
        <v>77</v>
      </c>
      <c r="D57" s="82"/>
      <c r="E57" s="125">
        <f>E58+E59+E60</f>
        <v>150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49.5" customHeight="1" thickBot="1">
      <c r="A58" s="64" t="s">
        <v>78</v>
      </c>
      <c r="B58" s="65">
        <v>951</v>
      </c>
      <c r="C58" s="66" t="s">
        <v>79</v>
      </c>
      <c r="D58" s="66"/>
      <c r="E58" s="119">
        <v>50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5.25" customHeight="1" thickBot="1">
      <c r="A59" s="64" t="s">
        <v>80</v>
      </c>
      <c r="B59" s="65">
        <v>951</v>
      </c>
      <c r="C59" s="66" t="s">
        <v>81</v>
      </c>
      <c r="D59" s="66"/>
      <c r="E59" s="119"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5.25" customHeight="1" thickBot="1">
      <c r="A60" s="64" t="s">
        <v>202</v>
      </c>
      <c r="B60" s="65">
        <v>951</v>
      </c>
      <c r="C60" s="66" t="s">
        <v>203</v>
      </c>
      <c r="D60" s="66"/>
      <c r="E60" s="119">
        <v>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3" customHeight="1" thickBot="1">
      <c r="A61" s="106" t="s">
        <v>34</v>
      </c>
      <c r="B61" s="16">
        <v>951</v>
      </c>
      <c r="C61" s="9" t="s">
        <v>82</v>
      </c>
      <c r="D61" s="9"/>
      <c r="E61" s="120">
        <f>E62</f>
        <v>371.15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82</v>
      </c>
      <c r="D62" s="82"/>
      <c r="E62" s="125">
        <f>E63+E64</f>
        <v>371.15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8" thickBot="1">
      <c r="A63" s="64" t="s">
        <v>83</v>
      </c>
      <c r="B63" s="65">
        <v>951</v>
      </c>
      <c r="C63" s="66" t="s">
        <v>84</v>
      </c>
      <c r="D63" s="66"/>
      <c r="E63" s="119">
        <v>371.15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79.5" thickBot="1">
      <c r="A64" s="126" t="s">
        <v>196</v>
      </c>
      <c r="B64" s="65">
        <v>951</v>
      </c>
      <c r="C64" s="66" t="s">
        <v>197</v>
      </c>
      <c r="D64" s="66"/>
      <c r="E64" s="119"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4.5" customHeight="1" thickBot="1">
      <c r="A65" s="106" t="s">
        <v>32</v>
      </c>
      <c r="B65" s="16">
        <v>951</v>
      </c>
      <c r="C65" s="11" t="s">
        <v>72</v>
      </c>
      <c r="D65" s="11"/>
      <c r="E65" s="12">
        <f>E66</f>
        <v>11700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16.5" thickBot="1">
      <c r="A66" s="84" t="s">
        <v>21</v>
      </c>
      <c r="B66" s="81">
        <v>951</v>
      </c>
      <c r="C66" s="81" t="s">
        <v>72</v>
      </c>
      <c r="D66" s="82"/>
      <c r="E66" s="83">
        <f>E67+E68</f>
        <v>11700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49.5" customHeight="1" thickBot="1">
      <c r="A67" s="64" t="s">
        <v>73</v>
      </c>
      <c r="B67" s="65">
        <v>951</v>
      </c>
      <c r="C67" s="66" t="s">
        <v>74</v>
      </c>
      <c r="D67" s="66"/>
      <c r="E67" s="69">
        <v>11700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49.5" customHeight="1" thickBot="1">
      <c r="A68" s="126" t="s">
        <v>198</v>
      </c>
      <c r="B68" s="65">
        <v>951</v>
      </c>
      <c r="C68" s="66" t="s">
        <v>199</v>
      </c>
      <c r="D68" s="66"/>
      <c r="E68" s="69">
        <v>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16.5" thickBot="1">
      <c r="A69" s="106" t="s">
        <v>35</v>
      </c>
      <c r="B69" s="16">
        <v>951</v>
      </c>
      <c r="C69" s="9" t="s">
        <v>99</v>
      </c>
      <c r="D69" s="9"/>
      <c r="E69" s="10">
        <f>E70</f>
        <v>200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84" t="s">
        <v>21</v>
      </c>
      <c r="B70" s="81">
        <v>951</v>
      </c>
      <c r="C70" s="81" t="s">
        <v>99</v>
      </c>
      <c r="D70" s="82"/>
      <c r="E70" s="83">
        <f>E71</f>
        <v>200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3.75" customHeight="1" thickBot="1">
      <c r="A71" s="70" t="s">
        <v>100</v>
      </c>
      <c r="B71" s="65">
        <v>951</v>
      </c>
      <c r="C71" s="66" t="s">
        <v>101</v>
      </c>
      <c r="D71" s="66"/>
      <c r="E71" s="69">
        <v>200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106" t="s">
        <v>36</v>
      </c>
      <c r="B72" s="16">
        <v>951</v>
      </c>
      <c r="C72" s="9" t="s">
        <v>102</v>
      </c>
      <c r="D72" s="9"/>
      <c r="E72" s="10">
        <f>E73</f>
        <v>100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6.5" thickBot="1">
      <c r="A73" s="84" t="s">
        <v>21</v>
      </c>
      <c r="B73" s="81">
        <v>951</v>
      </c>
      <c r="C73" s="81" t="s">
        <v>102</v>
      </c>
      <c r="D73" s="82"/>
      <c r="E73" s="83">
        <f>E74</f>
        <v>100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32.25" thickBot="1">
      <c r="A74" s="70" t="s">
        <v>103</v>
      </c>
      <c r="B74" s="65">
        <v>951</v>
      </c>
      <c r="C74" s="66" t="s">
        <v>104</v>
      </c>
      <c r="D74" s="66"/>
      <c r="E74" s="69">
        <v>100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8" t="s">
        <v>37</v>
      </c>
      <c r="B75" s="16">
        <v>951</v>
      </c>
      <c r="C75" s="9" t="s">
        <v>105</v>
      </c>
      <c r="D75" s="9"/>
      <c r="E75" s="10">
        <f>E76</f>
        <v>50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105</v>
      </c>
      <c r="D76" s="82"/>
      <c r="E76" s="83">
        <f>E77</f>
        <v>50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4.5" customHeight="1" thickBot="1">
      <c r="A77" s="70" t="s">
        <v>106</v>
      </c>
      <c r="B77" s="65">
        <v>951</v>
      </c>
      <c r="C77" s="66" t="s">
        <v>107</v>
      </c>
      <c r="D77" s="66"/>
      <c r="E77" s="69">
        <v>50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8.75" customHeight="1" thickBot="1">
      <c r="A78" s="75" t="s">
        <v>39</v>
      </c>
      <c r="B78" s="17">
        <v>951</v>
      </c>
      <c r="C78" s="9" t="s">
        <v>114</v>
      </c>
      <c r="D78" s="9"/>
      <c r="E78" s="10">
        <f>E79</f>
        <v>200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22.5" customHeight="1" thickBot="1">
      <c r="A79" s="84" t="s">
        <v>21</v>
      </c>
      <c r="B79" s="81">
        <v>951</v>
      </c>
      <c r="C79" s="81" t="s">
        <v>114</v>
      </c>
      <c r="D79" s="82"/>
      <c r="E79" s="83">
        <f>E80</f>
        <v>200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4.5" customHeight="1" thickBot="1">
      <c r="A80" s="70" t="s">
        <v>115</v>
      </c>
      <c r="B80" s="65">
        <v>951</v>
      </c>
      <c r="C80" s="66" t="s">
        <v>116</v>
      </c>
      <c r="D80" s="66"/>
      <c r="E80" s="69">
        <v>200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13" t="s">
        <v>88</v>
      </c>
      <c r="B81" s="16">
        <v>951</v>
      </c>
      <c r="C81" s="11" t="s">
        <v>89</v>
      </c>
      <c r="D81" s="11"/>
      <c r="E81" s="12">
        <f>E82</f>
        <v>12472.480000000001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21</v>
      </c>
      <c r="B82" s="81">
        <v>951</v>
      </c>
      <c r="C82" s="81" t="s">
        <v>89</v>
      </c>
      <c r="D82" s="82"/>
      <c r="E82" s="83">
        <f>E83+E85</f>
        <v>12472.480000000001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16.5" thickBot="1">
      <c r="A83" s="5" t="s">
        <v>38</v>
      </c>
      <c r="B83" s="18">
        <v>951</v>
      </c>
      <c r="C83" s="6" t="s">
        <v>90</v>
      </c>
      <c r="D83" s="6"/>
      <c r="E83" s="7">
        <f>E84</f>
        <v>100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32.25" thickBot="1">
      <c r="A84" s="70" t="s">
        <v>91</v>
      </c>
      <c r="B84" s="65">
        <v>951</v>
      </c>
      <c r="C84" s="66" t="s">
        <v>92</v>
      </c>
      <c r="D84" s="66"/>
      <c r="E84" s="69">
        <v>100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9.5" customHeight="1" thickBot="1">
      <c r="A85" s="59" t="s">
        <v>93</v>
      </c>
      <c r="B85" s="18">
        <v>951</v>
      </c>
      <c r="C85" s="6" t="s">
        <v>94</v>
      </c>
      <c r="D85" s="6"/>
      <c r="E85" s="7">
        <f>E86+E87</f>
        <v>12372.480000000001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2.25" thickBot="1">
      <c r="A86" s="64" t="s">
        <v>95</v>
      </c>
      <c r="B86" s="65">
        <v>951</v>
      </c>
      <c r="C86" s="66" t="s">
        <v>96</v>
      </c>
      <c r="D86" s="66"/>
      <c r="E86" s="69">
        <v>10177.7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2.25" thickBot="1">
      <c r="A87" s="64" t="s">
        <v>97</v>
      </c>
      <c r="B87" s="65">
        <v>951</v>
      </c>
      <c r="C87" s="66" t="s">
        <v>98</v>
      </c>
      <c r="D87" s="66"/>
      <c r="E87" s="69">
        <v>2194.78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32.25" thickBot="1">
      <c r="A88" s="106" t="s">
        <v>31</v>
      </c>
      <c r="B88" s="16">
        <v>951</v>
      </c>
      <c r="C88" s="9" t="s">
        <v>66</v>
      </c>
      <c r="D88" s="9"/>
      <c r="E88" s="10">
        <f>E89</f>
        <v>100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21.75" customHeight="1" thickBot="1">
      <c r="A89" s="84" t="s">
        <v>21</v>
      </c>
      <c r="B89" s="81">
        <v>951</v>
      </c>
      <c r="C89" s="81" t="s">
        <v>66</v>
      </c>
      <c r="D89" s="82"/>
      <c r="E89" s="83">
        <f>E90</f>
        <v>100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4.5" customHeight="1" thickBot="1">
      <c r="A90" s="64" t="s">
        <v>67</v>
      </c>
      <c r="B90" s="65">
        <v>951</v>
      </c>
      <c r="C90" s="66" t="s">
        <v>68</v>
      </c>
      <c r="D90" s="66"/>
      <c r="E90" s="69">
        <v>100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34.5" customHeight="1" thickBot="1">
      <c r="A91" s="106" t="s">
        <v>212</v>
      </c>
      <c r="B91" s="147">
        <v>951</v>
      </c>
      <c r="C91" s="148" t="s">
        <v>214</v>
      </c>
      <c r="D91" s="148"/>
      <c r="E91" s="10">
        <f>E92</f>
        <v>2476.77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23.25" customHeight="1" thickBot="1">
      <c r="A92" s="84" t="s">
        <v>21</v>
      </c>
      <c r="B92" s="149">
        <v>951</v>
      </c>
      <c r="C92" s="150" t="s">
        <v>214</v>
      </c>
      <c r="D92" s="150"/>
      <c r="E92" s="105">
        <f>E93</f>
        <v>2476.77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48.75" customHeight="1" thickBot="1">
      <c r="A93" s="64" t="s">
        <v>213</v>
      </c>
      <c r="B93" s="145">
        <v>951</v>
      </c>
      <c r="C93" s="146" t="s">
        <v>215</v>
      </c>
      <c r="D93" s="146"/>
      <c r="E93" s="69">
        <v>2476.77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8.25" thickBot="1">
      <c r="A94" s="96" t="s">
        <v>40</v>
      </c>
      <c r="B94" s="97" t="s">
        <v>3</v>
      </c>
      <c r="C94" s="98" t="s">
        <v>41</v>
      </c>
      <c r="D94" s="98"/>
      <c r="E94" s="121">
        <f>E95+E141</f>
        <v>82096.11000000002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9.5" thickBot="1">
      <c r="A95" s="84" t="s">
        <v>21</v>
      </c>
      <c r="B95" s="81">
        <v>951</v>
      </c>
      <c r="C95" s="81" t="s">
        <v>41</v>
      </c>
      <c r="D95" s="82"/>
      <c r="E95" s="122">
        <f>E96+E97+E101+E105+E108+E109+E119+E121+E125+E129+E131+E133+E135+E137+E139+E127+E103+E107+E123</f>
        <v>79663.11000000002</v>
      </c>
      <c r="F95" s="24" t="e">
        <f>#REF!+#REF!+F119+F121+#REF!+#REF!+#REF!+#REF!+#REF!+#REF!+#REF!+F137</f>
        <v>#REF!</v>
      </c>
      <c r="G95" s="24" t="e">
        <f>#REF!+#REF!+G119+G121+#REF!+#REF!+#REF!+#REF!+#REF!+#REF!+#REF!+G137</f>
        <v>#REF!</v>
      </c>
      <c r="H95" s="24" t="e">
        <f>#REF!+#REF!+H119+H121+#REF!+#REF!+#REF!+#REF!+#REF!+#REF!+#REF!+H137</f>
        <v>#REF!</v>
      </c>
      <c r="I95" s="24" t="e">
        <f>#REF!+#REF!+I119+I121+#REF!+#REF!+#REF!+#REF!+#REF!+#REF!+#REF!+I137</f>
        <v>#REF!</v>
      </c>
      <c r="J95" s="24" t="e">
        <f>#REF!+#REF!+J119+J121+#REF!+#REF!+#REF!+#REF!+#REF!+#REF!+#REF!+J137</f>
        <v>#REF!</v>
      </c>
      <c r="K95" s="24" t="e">
        <f>#REF!+#REF!+K119+K121+#REF!+#REF!+#REF!+#REF!+#REF!+#REF!+#REF!+K137</f>
        <v>#REF!</v>
      </c>
      <c r="L95" s="24" t="e">
        <f>#REF!+#REF!+L119+L121+#REF!+#REF!+#REF!+#REF!+#REF!+#REF!+#REF!+L137</f>
        <v>#REF!</v>
      </c>
      <c r="M95" s="24" t="e">
        <f>#REF!+#REF!+M119+M121+#REF!+#REF!+#REF!+#REF!+#REF!+#REF!+#REF!+M137</f>
        <v>#REF!</v>
      </c>
      <c r="N95" s="24" t="e">
        <f>#REF!+#REF!+N119+N121+#REF!+#REF!+#REF!+#REF!+#REF!+#REF!+#REF!+N137</f>
        <v>#REF!</v>
      </c>
      <c r="O95" s="24" t="e">
        <f>#REF!+#REF!+O119+O121+#REF!+#REF!+#REF!+#REF!+#REF!+#REF!+#REF!+O137</f>
        <v>#REF!</v>
      </c>
      <c r="P95" s="24" t="e">
        <f>#REF!+#REF!+P119+P121+#REF!+#REF!+#REF!+#REF!+#REF!+#REF!+#REF!+P137</f>
        <v>#REF!</v>
      </c>
      <c r="Q95" s="24" t="e">
        <f>#REF!+#REF!+Q119+Q121+#REF!+#REF!+#REF!+#REF!+#REF!+#REF!+#REF!+Q137</f>
        <v>#REF!</v>
      </c>
      <c r="R95" s="24" t="e">
        <f>#REF!+#REF!+R119+R121+#REF!+#REF!+#REF!+#REF!+#REF!+#REF!+#REF!+R137</f>
        <v>#REF!</v>
      </c>
      <c r="S95" s="24" t="e">
        <f>#REF!+#REF!+S119+S121+#REF!+#REF!+#REF!+#REF!+#REF!+#REF!+#REF!+S137</f>
        <v>#REF!</v>
      </c>
      <c r="T95" s="24" t="e">
        <f>#REF!+#REF!+T119+T121+#REF!+#REF!+#REF!+#REF!+#REF!+#REF!+#REF!+T137</f>
        <v>#REF!</v>
      </c>
      <c r="U95" s="24" t="e">
        <f>#REF!+#REF!+U119+U121+#REF!+#REF!+#REF!+#REF!+#REF!+#REF!+#REF!+U137</f>
        <v>#REF!</v>
      </c>
      <c r="V95" s="47" t="e">
        <f>#REF!+#REF!+V119+V121+#REF!+#REF!+#REF!+#REF!+#REF!+#REF!+#REF!+V137</f>
        <v>#REF!</v>
      </c>
      <c r="W95" s="46" t="e">
        <f>V95/E95*100</f>
        <v>#REF!</v>
      </c>
    </row>
    <row r="96" spans="1:23" ht="20.25" customHeight="1" outlineLevel="3" thickBot="1">
      <c r="A96" s="8" t="s">
        <v>43</v>
      </c>
      <c r="B96" s="16">
        <v>951</v>
      </c>
      <c r="C96" s="9" t="s">
        <v>44</v>
      </c>
      <c r="D96" s="9"/>
      <c r="E96" s="10">
        <v>1716.18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48"/>
      <c r="W96" s="46"/>
    </row>
    <row r="97" spans="1:23" ht="49.5" customHeight="1" outlineLevel="5" thickBot="1">
      <c r="A97" s="8" t="s">
        <v>7</v>
      </c>
      <c r="B97" s="16">
        <v>951</v>
      </c>
      <c r="C97" s="9" t="s">
        <v>42</v>
      </c>
      <c r="D97" s="9"/>
      <c r="E97" s="10">
        <f>E98+E99+E100</f>
        <v>3255.73</v>
      </c>
      <c r="F97" s="23">
        <v>1204.8</v>
      </c>
      <c r="G97" s="7">
        <v>1204.8</v>
      </c>
      <c r="H97" s="7">
        <v>1204.8</v>
      </c>
      <c r="I97" s="7">
        <v>1204.8</v>
      </c>
      <c r="J97" s="7">
        <v>1204.8</v>
      </c>
      <c r="K97" s="7">
        <v>1204.8</v>
      </c>
      <c r="L97" s="7">
        <v>1204.8</v>
      </c>
      <c r="M97" s="7">
        <v>1204.8</v>
      </c>
      <c r="N97" s="7">
        <v>1204.8</v>
      </c>
      <c r="O97" s="7">
        <v>1204.8</v>
      </c>
      <c r="P97" s="7">
        <v>1204.8</v>
      </c>
      <c r="Q97" s="7">
        <v>1204.8</v>
      </c>
      <c r="R97" s="7">
        <v>1204.8</v>
      </c>
      <c r="S97" s="7">
        <v>1204.8</v>
      </c>
      <c r="T97" s="7">
        <v>1204.8</v>
      </c>
      <c r="U97" s="34">
        <v>1204.8</v>
      </c>
      <c r="V97" s="50">
        <v>1147.63638</v>
      </c>
      <c r="W97" s="46">
        <f>V97/E97*100</f>
        <v>35.24974061116861</v>
      </c>
    </row>
    <row r="98" spans="1:23" ht="36" customHeight="1" outlineLevel="6" thickBot="1">
      <c r="A98" s="99" t="s">
        <v>200</v>
      </c>
      <c r="B98" s="100">
        <v>951</v>
      </c>
      <c r="C98" s="66" t="s">
        <v>45</v>
      </c>
      <c r="D98" s="66"/>
      <c r="E98" s="69">
        <v>1893.29</v>
      </c>
      <c r="F98" s="27" t="e">
        <f>#REF!</f>
        <v>#REF!</v>
      </c>
      <c r="G98" s="27" t="e">
        <f>#REF!</f>
        <v>#REF!</v>
      </c>
      <c r="H98" s="27" t="e">
        <f>#REF!</f>
        <v>#REF!</v>
      </c>
      <c r="I98" s="27" t="e">
        <f>#REF!</f>
        <v>#REF!</v>
      </c>
      <c r="J98" s="27" t="e">
        <f>#REF!</f>
        <v>#REF!</v>
      </c>
      <c r="K98" s="27" t="e">
        <f>#REF!</f>
        <v>#REF!</v>
      </c>
      <c r="L98" s="27" t="e">
        <f>#REF!</f>
        <v>#REF!</v>
      </c>
      <c r="M98" s="27" t="e">
        <f>#REF!</f>
        <v>#REF!</v>
      </c>
      <c r="N98" s="27" t="e">
        <f>#REF!</f>
        <v>#REF!</v>
      </c>
      <c r="O98" s="27" t="e">
        <f>#REF!</f>
        <v>#REF!</v>
      </c>
      <c r="P98" s="27" t="e">
        <f>#REF!</f>
        <v>#REF!</v>
      </c>
      <c r="Q98" s="27" t="e">
        <f>#REF!</f>
        <v>#REF!</v>
      </c>
      <c r="R98" s="27" t="e">
        <f>#REF!</f>
        <v>#REF!</v>
      </c>
      <c r="S98" s="27" t="e">
        <f>#REF!</f>
        <v>#REF!</v>
      </c>
      <c r="T98" s="27" t="e">
        <f>#REF!</f>
        <v>#REF!</v>
      </c>
      <c r="U98" s="27" t="e">
        <f>#REF!</f>
        <v>#REF!</v>
      </c>
      <c r="V98" s="51" t="e">
        <f>#REF!</f>
        <v>#REF!</v>
      </c>
      <c r="W98" s="46" t="e">
        <f>V98/E98*100</f>
        <v>#REF!</v>
      </c>
    </row>
    <row r="99" spans="1:23" ht="21.75" customHeight="1" outlineLevel="6" thickBot="1">
      <c r="A99" s="64" t="s">
        <v>46</v>
      </c>
      <c r="B99" s="65">
        <v>951</v>
      </c>
      <c r="C99" s="66" t="s">
        <v>47</v>
      </c>
      <c r="D99" s="66"/>
      <c r="E99" s="69">
        <v>1170.44</v>
      </c>
      <c r="F99" s="4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56"/>
      <c r="W99" s="46"/>
    </row>
    <row r="100" spans="1:23" ht="19.5" customHeight="1" outlineLevel="6" thickBot="1">
      <c r="A100" s="64" t="s">
        <v>201</v>
      </c>
      <c r="B100" s="65">
        <v>951</v>
      </c>
      <c r="C100" s="66" t="s">
        <v>48</v>
      </c>
      <c r="D100" s="66"/>
      <c r="E100" s="69">
        <v>192</v>
      </c>
      <c r="F100" s="4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56"/>
      <c r="W100" s="46"/>
    </row>
    <row r="101" spans="1:23" ht="49.5" customHeight="1" outlineLevel="6" thickBot="1">
      <c r="A101" s="8" t="s">
        <v>8</v>
      </c>
      <c r="B101" s="16">
        <v>951</v>
      </c>
      <c r="C101" s="9" t="s">
        <v>42</v>
      </c>
      <c r="D101" s="9"/>
      <c r="E101" s="10">
        <f>E102</f>
        <v>6159.42</v>
      </c>
      <c r="F101" s="23">
        <v>96</v>
      </c>
      <c r="G101" s="7">
        <v>96</v>
      </c>
      <c r="H101" s="7">
        <v>96</v>
      </c>
      <c r="I101" s="7">
        <v>96</v>
      </c>
      <c r="J101" s="7">
        <v>96</v>
      </c>
      <c r="K101" s="7">
        <v>96</v>
      </c>
      <c r="L101" s="7">
        <v>96</v>
      </c>
      <c r="M101" s="7">
        <v>96</v>
      </c>
      <c r="N101" s="7">
        <v>96</v>
      </c>
      <c r="O101" s="7">
        <v>96</v>
      </c>
      <c r="P101" s="7">
        <v>96</v>
      </c>
      <c r="Q101" s="7">
        <v>96</v>
      </c>
      <c r="R101" s="7">
        <v>96</v>
      </c>
      <c r="S101" s="7">
        <v>96</v>
      </c>
      <c r="T101" s="7">
        <v>96</v>
      </c>
      <c r="U101" s="34">
        <v>96</v>
      </c>
      <c r="V101" s="50">
        <v>141</v>
      </c>
      <c r="W101" s="46">
        <f>V101/E101*100</f>
        <v>2.2891765783141915</v>
      </c>
    </row>
    <row r="102" spans="1:23" ht="37.5" customHeight="1" outlineLevel="3" thickBot="1">
      <c r="A102" s="99" t="s">
        <v>194</v>
      </c>
      <c r="B102" s="65">
        <v>951</v>
      </c>
      <c r="C102" s="66" t="s">
        <v>45</v>
      </c>
      <c r="D102" s="66"/>
      <c r="E102" s="69">
        <v>6159.42</v>
      </c>
      <c r="F102" s="28" t="e">
        <f>#REF!</f>
        <v>#REF!</v>
      </c>
      <c r="G102" s="28" t="e">
        <f>#REF!</f>
        <v>#REF!</v>
      </c>
      <c r="H102" s="28" t="e">
        <f>#REF!</f>
        <v>#REF!</v>
      </c>
      <c r="I102" s="28" t="e">
        <f>#REF!</f>
        <v>#REF!</v>
      </c>
      <c r="J102" s="28" t="e">
        <f>#REF!</f>
        <v>#REF!</v>
      </c>
      <c r="K102" s="28" t="e">
        <f>#REF!</f>
        <v>#REF!</v>
      </c>
      <c r="L102" s="28" t="e">
        <f>#REF!</f>
        <v>#REF!</v>
      </c>
      <c r="M102" s="28" t="e">
        <f>#REF!</f>
        <v>#REF!</v>
      </c>
      <c r="N102" s="28" t="e">
        <f>#REF!</f>
        <v>#REF!</v>
      </c>
      <c r="O102" s="28" t="e">
        <f>#REF!</f>
        <v>#REF!</v>
      </c>
      <c r="P102" s="28" t="e">
        <f>#REF!</f>
        <v>#REF!</v>
      </c>
      <c r="Q102" s="28" t="e">
        <f>#REF!</f>
        <v>#REF!</v>
      </c>
      <c r="R102" s="28" t="e">
        <f>#REF!</f>
        <v>#REF!</v>
      </c>
      <c r="S102" s="28" t="e">
        <f>#REF!</f>
        <v>#REF!</v>
      </c>
      <c r="T102" s="28" t="e">
        <f>#REF!</f>
        <v>#REF!</v>
      </c>
      <c r="U102" s="28" t="e">
        <f>#REF!</f>
        <v>#REF!</v>
      </c>
      <c r="V102" s="52" t="e">
        <f>#REF!</f>
        <v>#REF!</v>
      </c>
      <c r="W102" s="46" t="e">
        <f>V102/E102*100</f>
        <v>#REF!</v>
      </c>
    </row>
    <row r="103" spans="1:23" ht="18.75" customHeight="1" outlineLevel="3" thickBot="1">
      <c r="A103" s="8" t="s">
        <v>181</v>
      </c>
      <c r="B103" s="16">
        <v>951</v>
      </c>
      <c r="C103" s="9" t="s">
        <v>42</v>
      </c>
      <c r="D103" s="9"/>
      <c r="E103" s="10">
        <f>E104</f>
        <v>0</v>
      </c>
      <c r="F103" s="116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8"/>
      <c r="W103" s="46"/>
    </row>
    <row r="104" spans="1:23" ht="33" customHeight="1" outlineLevel="3" thickBot="1">
      <c r="A104" s="64" t="s">
        <v>182</v>
      </c>
      <c r="B104" s="65">
        <v>951</v>
      </c>
      <c r="C104" s="66" t="s">
        <v>183</v>
      </c>
      <c r="D104" s="66"/>
      <c r="E104" s="69">
        <v>0</v>
      </c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8"/>
      <c r="W104" s="46"/>
    </row>
    <row r="105" spans="1:23" ht="33" customHeight="1" outlineLevel="5" thickBot="1">
      <c r="A105" s="8" t="s">
        <v>9</v>
      </c>
      <c r="B105" s="16">
        <v>951</v>
      </c>
      <c r="C105" s="9" t="s">
        <v>42</v>
      </c>
      <c r="D105" s="9"/>
      <c r="E105" s="10">
        <f>E106</f>
        <v>4629.63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</row>
    <row r="106" spans="1:23" ht="32.25" outlineLevel="4" thickBot="1">
      <c r="A106" s="99" t="s">
        <v>195</v>
      </c>
      <c r="B106" s="65">
        <v>951</v>
      </c>
      <c r="C106" s="66" t="s">
        <v>45</v>
      </c>
      <c r="D106" s="66"/>
      <c r="E106" s="69">
        <v>4629.63</v>
      </c>
      <c r="F106" s="29" t="e">
        <f>#REF!</f>
        <v>#REF!</v>
      </c>
      <c r="G106" s="29" t="e">
        <f>#REF!</f>
        <v>#REF!</v>
      </c>
      <c r="H106" s="29" t="e">
        <f>#REF!</f>
        <v>#REF!</v>
      </c>
      <c r="I106" s="29" t="e">
        <f>#REF!</f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49" t="e">
        <f>#REF!</f>
        <v>#REF!</v>
      </c>
      <c r="W106" s="46" t="e">
        <f>V106/E106*100</f>
        <v>#REF!</v>
      </c>
    </row>
    <row r="107" spans="1:23" ht="16.5" outlineLevel="4" thickBot="1">
      <c r="A107" s="152" t="s">
        <v>216</v>
      </c>
      <c r="B107" s="16">
        <v>951</v>
      </c>
      <c r="C107" s="9" t="s">
        <v>217</v>
      </c>
      <c r="D107" s="9"/>
      <c r="E107" s="10">
        <v>1000</v>
      </c>
      <c r="F107" s="4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151"/>
      <c r="W107" s="46"/>
    </row>
    <row r="108" spans="1:23" ht="32.25" outlineLevel="5" thickBot="1">
      <c r="A108" s="8" t="s">
        <v>49</v>
      </c>
      <c r="B108" s="16">
        <v>951</v>
      </c>
      <c r="C108" s="9" t="s">
        <v>50</v>
      </c>
      <c r="D108" s="9"/>
      <c r="E108" s="10">
        <v>200</v>
      </c>
      <c r="F108" s="2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34"/>
      <c r="V108" s="50">
        <v>0</v>
      </c>
      <c r="W108" s="46">
        <f>V108/E108*100</f>
        <v>0</v>
      </c>
    </row>
    <row r="109" spans="1:23" ht="16.5" outlineLevel="3" thickBot="1">
      <c r="A109" s="8" t="s">
        <v>10</v>
      </c>
      <c r="B109" s="16">
        <v>951</v>
      </c>
      <c r="C109" s="9" t="s">
        <v>42</v>
      </c>
      <c r="D109" s="9"/>
      <c r="E109" s="120">
        <f>E110+E111+E112+E115+E116+E117+E118+E114+E113</f>
        <v>36811.920000000006</v>
      </c>
      <c r="F109" s="28" t="e">
        <f>#REF!+#REF!</f>
        <v>#REF!</v>
      </c>
      <c r="G109" s="28" t="e">
        <f>#REF!+#REF!</f>
        <v>#REF!</v>
      </c>
      <c r="H109" s="28" t="e">
        <f>#REF!+#REF!</f>
        <v>#REF!</v>
      </c>
      <c r="I109" s="28" t="e">
        <f>#REF!+#REF!</f>
        <v>#REF!</v>
      </c>
      <c r="J109" s="28" t="e">
        <f>#REF!+#REF!</f>
        <v>#REF!</v>
      </c>
      <c r="K109" s="28" t="e">
        <f>#REF!+#REF!</f>
        <v>#REF!</v>
      </c>
      <c r="L109" s="28" t="e">
        <f>#REF!+#REF!</f>
        <v>#REF!</v>
      </c>
      <c r="M109" s="28" t="e">
        <f>#REF!+#REF!</f>
        <v>#REF!</v>
      </c>
      <c r="N109" s="28" t="e">
        <f>#REF!+#REF!</f>
        <v>#REF!</v>
      </c>
      <c r="O109" s="28" t="e">
        <f>#REF!+#REF!</f>
        <v>#REF!</v>
      </c>
      <c r="P109" s="28" t="e">
        <f>#REF!+#REF!</f>
        <v>#REF!</v>
      </c>
      <c r="Q109" s="28" t="e">
        <f>#REF!+#REF!</f>
        <v>#REF!</v>
      </c>
      <c r="R109" s="28" t="e">
        <f>#REF!+#REF!</f>
        <v>#REF!</v>
      </c>
      <c r="S109" s="28" t="e">
        <f>#REF!+#REF!</f>
        <v>#REF!</v>
      </c>
      <c r="T109" s="28" t="e">
        <f>#REF!+#REF!</f>
        <v>#REF!</v>
      </c>
      <c r="U109" s="28" t="e">
        <f>#REF!+#REF!</f>
        <v>#REF!</v>
      </c>
      <c r="V109" s="54" t="e">
        <f>#REF!+#REF!</f>
        <v>#REF!</v>
      </c>
      <c r="W109" s="46" t="e">
        <f>V109/E109*100</f>
        <v>#REF!</v>
      </c>
    </row>
    <row r="110" spans="1:23" ht="19.5" customHeight="1" outlineLevel="5" thickBot="1">
      <c r="A110" s="64" t="s">
        <v>11</v>
      </c>
      <c r="B110" s="65">
        <v>951</v>
      </c>
      <c r="C110" s="66" t="s">
        <v>174</v>
      </c>
      <c r="D110" s="66"/>
      <c r="E110" s="69">
        <v>1725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</row>
    <row r="111" spans="1:23" ht="32.25" outlineLevel="5" thickBot="1">
      <c r="A111" s="99" t="s">
        <v>195</v>
      </c>
      <c r="B111" s="65">
        <v>951</v>
      </c>
      <c r="C111" s="66" t="s">
        <v>45</v>
      </c>
      <c r="D111" s="66"/>
      <c r="E111" s="119">
        <v>11984.13</v>
      </c>
      <c r="F111" s="2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4"/>
      <c r="V111" s="50">
        <v>9539.0701</v>
      </c>
      <c r="W111" s="46">
        <f>V111/E111*100</f>
        <v>79.59751855161787</v>
      </c>
    </row>
    <row r="112" spans="1:23" ht="33.75" customHeight="1" outlineLevel="4" thickBot="1">
      <c r="A112" s="64" t="s">
        <v>51</v>
      </c>
      <c r="B112" s="65">
        <v>951</v>
      </c>
      <c r="C112" s="66" t="s">
        <v>52</v>
      </c>
      <c r="D112" s="66"/>
      <c r="E112" s="69">
        <v>200</v>
      </c>
      <c r="F112" s="29" t="e">
        <f>#REF!</f>
        <v>#REF!</v>
      </c>
      <c r="G112" s="29" t="e">
        <f>#REF!</f>
        <v>#REF!</v>
      </c>
      <c r="H112" s="29" t="e">
        <f>#REF!</f>
        <v>#REF!</v>
      </c>
      <c r="I112" s="29" t="e">
        <f>#REF!</f>
        <v>#REF!</v>
      </c>
      <c r="J112" s="29" t="e">
        <f>#REF!</f>
        <v>#REF!</v>
      </c>
      <c r="K112" s="29" t="e">
        <f>#REF!</f>
        <v>#REF!</v>
      </c>
      <c r="L112" s="29" t="e">
        <f>#REF!</f>
        <v>#REF!</v>
      </c>
      <c r="M112" s="29" t="e">
        <f>#REF!</f>
        <v>#REF!</v>
      </c>
      <c r="N112" s="29" t="e">
        <f>#REF!</f>
        <v>#REF!</v>
      </c>
      <c r="O112" s="29" t="e">
        <f>#REF!</f>
        <v>#REF!</v>
      </c>
      <c r="P112" s="29" t="e">
        <f>#REF!</f>
        <v>#REF!</v>
      </c>
      <c r="Q112" s="29" t="e">
        <f>#REF!</f>
        <v>#REF!</v>
      </c>
      <c r="R112" s="29" t="e">
        <f>#REF!</f>
        <v>#REF!</v>
      </c>
      <c r="S112" s="29" t="e">
        <f>#REF!</f>
        <v>#REF!</v>
      </c>
      <c r="T112" s="29" t="e">
        <f>#REF!</f>
        <v>#REF!</v>
      </c>
      <c r="U112" s="29" t="e">
        <f>#REF!</f>
        <v>#REF!</v>
      </c>
      <c r="V112" s="53" t="e">
        <f>#REF!</f>
        <v>#REF!</v>
      </c>
      <c r="W112" s="46" t="e">
        <f>V112/E112*100</f>
        <v>#REF!</v>
      </c>
    </row>
    <row r="113" spans="1:23" ht="19.5" customHeight="1" outlineLevel="4" thickBot="1">
      <c r="A113" s="64" t="s">
        <v>191</v>
      </c>
      <c r="B113" s="65">
        <v>951</v>
      </c>
      <c r="C113" s="66" t="s">
        <v>190</v>
      </c>
      <c r="D113" s="66"/>
      <c r="E113" s="69">
        <v>0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60"/>
      <c r="W113" s="46"/>
    </row>
    <row r="114" spans="1:23" ht="33.75" customHeight="1" outlineLevel="4" thickBot="1">
      <c r="A114" s="64" t="s">
        <v>175</v>
      </c>
      <c r="B114" s="65">
        <v>951</v>
      </c>
      <c r="C114" s="66" t="s">
        <v>176</v>
      </c>
      <c r="D114" s="66"/>
      <c r="E114" s="69">
        <v>1078.9</v>
      </c>
      <c r="F114" s="4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60"/>
      <c r="W114" s="46"/>
    </row>
    <row r="115" spans="1:23" ht="32.25" outlineLevel="5" thickBot="1">
      <c r="A115" s="64" t="s">
        <v>53</v>
      </c>
      <c r="B115" s="65">
        <v>951</v>
      </c>
      <c r="C115" s="66" t="s">
        <v>54</v>
      </c>
      <c r="D115" s="66"/>
      <c r="E115" s="69">
        <v>19630.49</v>
      </c>
      <c r="F115" s="2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4"/>
      <c r="V115" s="50">
        <v>1067.9833</v>
      </c>
      <c r="W115" s="46">
        <f>V115/E115*100</f>
        <v>5.440431186384038</v>
      </c>
    </row>
    <row r="116" spans="1:23" ht="32.25" outlineLevel="6" thickBot="1">
      <c r="A116" s="70" t="s">
        <v>55</v>
      </c>
      <c r="B116" s="65">
        <v>951</v>
      </c>
      <c r="C116" s="66" t="s">
        <v>56</v>
      </c>
      <c r="D116" s="66"/>
      <c r="E116" s="69">
        <v>1003.4</v>
      </c>
      <c r="F116" s="63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56"/>
      <c r="W116" s="46"/>
    </row>
    <row r="117" spans="1:23" ht="34.5" customHeight="1" outlineLevel="6" thickBot="1">
      <c r="A117" s="70" t="s">
        <v>57</v>
      </c>
      <c r="B117" s="65">
        <v>951</v>
      </c>
      <c r="C117" s="66" t="s">
        <v>58</v>
      </c>
      <c r="D117" s="66"/>
      <c r="E117" s="69">
        <v>538</v>
      </c>
      <c r="F117" s="63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56"/>
      <c r="W117" s="46"/>
    </row>
    <row r="118" spans="1:23" ht="34.5" customHeight="1" outlineLevel="6" thickBot="1">
      <c r="A118" s="70" t="s">
        <v>59</v>
      </c>
      <c r="B118" s="65">
        <v>951</v>
      </c>
      <c r="C118" s="66" t="s">
        <v>60</v>
      </c>
      <c r="D118" s="66"/>
      <c r="E118" s="69">
        <v>652</v>
      </c>
      <c r="F118" s="63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56"/>
      <c r="W118" s="46"/>
    </row>
    <row r="119" spans="1:23" ht="18" customHeight="1" outlineLevel="6" thickBot="1">
      <c r="A119" s="26" t="s">
        <v>26</v>
      </c>
      <c r="B119" s="16">
        <v>951</v>
      </c>
      <c r="C119" s="9" t="s">
        <v>42</v>
      </c>
      <c r="D119" s="72" t="s">
        <v>3</v>
      </c>
      <c r="E119" s="27">
        <f>E120</f>
        <v>1502.4</v>
      </c>
      <c r="F119" s="25" t="e">
        <f>#REF!+#REF!</f>
        <v>#REF!</v>
      </c>
      <c r="G119" s="25" t="e">
        <f>#REF!+#REF!</f>
        <v>#REF!</v>
      </c>
      <c r="H119" s="25" t="e">
        <f>#REF!+#REF!</f>
        <v>#REF!</v>
      </c>
      <c r="I119" s="25" t="e">
        <f>#REF!+#REF!</f>
        <v>#REF!</v>
      </c>
      <c r="J119" s="25" t="e">
        <f>#REF!+#REF!</f>
        <v>#REF!</v>
      </c>
      <c r="K119" s="25" t="e">
        <f>#REF!+#REF!</f>
        <v>#REF!</v>
      </c>
      <c r="L119" s="25" t="e">
        <f>#REF!+#REF!</f>
        <v>#REF!</v>
      </c>
      <c r="M119" s="25" t="e">
        <f>#REF!+#REF!</f>
        <v>#REF!</v>
      </c>
      <c r="N119" s="25" t="e">
        <f>#REF!+#REF!</f>
        <v>#REF!</v>
      </c>
      <c r="O119" s="25" t="e">
        <f>#REF!+#REF!</f>
        <v>#REF!</v>
      </c>
      <c r="P119" s="25" t="e">
        <f>#REF!+#REF!</f>
        <v>#REF!</v>
      </c>
      <c r="Q119" s="25" t="e">
        <f>#REF!+#REF!</f>
        <v>#REF!</v>
      </c>
      <c r="R119" s="25" t="e">
        <f>#REF!+#REF!</f>
        <v>#REF!</v>
      </c>
      <c r="S119" s="25" t="e">
        <f>#REF!+#REF!</f>
        <v>#REF!</v>
      </c>
      <c r="T119" s="25" t="e">
        <f>#REF!+#REF!</f>
        <v>#REF!</v>
      </c>
      <c r="U119" s="25" t="e">
        <f>#REF!+#REF!</f>
        <v>#REF!</v>
      </c>
      <c r="V119" s="55" t="e">
        <f>#REF!+#REF!</f>
        <v>#REF!</v>
      </c>
      <c r="W119" s="46" t="e">
        <f aca="true" t="shared" si="0" ref="W119:W130">V119/E119*100</f>
        <v>#REF!</v>
      </c>
    </row>
    <row r="120" spans="1:23" ht="33.75" customHeight="1" outlineLevel="4" thickBot="1">
      <c r="A120" s="101" t="s">
        <v>16</v>
      </c>
      <c r="B120" s="65">
        <v>951</v>
      </c>
      <c r="C120" s="66" t="s">
        <v>69</v>
      </c>
      <c r="D120" s="71" t="s">
        <v>3</v>
      </c>
      <c r="E120" s="102">
        <v>1502.4</v>
      </c>
      <c r="F120" s="29" t="e">
        <f>#REF!</f>
        <v>#REF!</v>
      </c>
      <c r="G120" s="29" t="e">
        <f>#REF!</f>
        <v>#REF!</v>
      </c>
      <c r="H120" s="29" t="e">
        <f>#REF!</f>
        <v>#REF!</v>
      </c>
      <c r="I120" s="29" t="e">
        <f>#REF!</f>
        <v>#REF!</v>
      </c>
      <c r="J120" s="29" t="e">
        <f>#REF!</f>
        <v>#REF!</v>
      </c>
      <c r="K120" s="29" t="e">
        <f>#REF!</f>
        <v>#REF!</v>
      </c>
      <c r="L120" s="29" t="e">
        <f>#REF!</f>
        <v>#REF!</v>
      </c>
      <c r="M120" s="29" t="e">
        <f>#REF!</f>
        <v>#REF!</v>
      </c>
      <c r="N120" s="29" t="e">
        <f>#REF!</f>
        <v>#REF!</v>
      </c>
      <c r="O120" s="29" t="e">
        <f>#REF!</f>
        <v>#REF!</v>
      </c>
      <c r="P120" s="29" t="e">
        <f>#REF!</f>
        <v>#REF!</v>
      </c>
      <c r="Q120" s="29" t="e">
        <f>#REF!</f>
        <v>#REF!</v>
      </c>
      <c r="R120" s="29" t="e">
        <f>#REF!</f>
        <v>#REF!</v>
      </c>
      <c r="S120" s="29" t="e">
        <f>#REF!</f>
        <v>#REF!</v>
      </c>
      <c r="T120" s="29" t="e">
        <f>#REF!</f>
        <v>#REF!</v>
      </c>
      <c r="U120" s="29" t="e">
        <f>#REF!</f>
        <v>#REF!</v>
      </c>
      <c r="V120" s="53" t="e">
        <f>#REF!</f>
        <v>#REF!</v>
      </c>
      <c r="W120" s="46" t="e">
        <f t="shared" si="0"/>
        <v>#REF!</v>
      </c>
    </row>
    <row r="121" spans="1:23" ht="33" customHeight="1" outlineLevel="6" thickBot="1">
      <c r="A121" s="8" t="s">
        <v>12</v>
      </c>
      <c r="B121" s="16">
        <v>951</v>
      </c>
      <c r="C121" s="9" t="s">
        <v>42</v>
      </c>
      <c r="D121" s="9"/>
      <c r="E121" s="10">
        <f>E122</f>
        <v>50</v>
      </c>
      <c r="F121" s="25" t="e">
        <f>#REF!+#REF!</f>
        <v>#REF!</v>
      </c>
      <c r="G121" s="25" t="e">
        <f>#REF!+#REF!</f>
        <v>#REF!</v>
      </c>
      <c r="H121" s="25" t="e">
        <f>#REF!+#REF!</f>
        <v>#REF!</v>
      </c>
      <c r="I121" s="25" t="e">
        <f>#REF!+#REF!</f>
        <v>#REF!</v>
      </c>
      <c r="J121" s="25" t="e">
        <f>#REF!+#REF!</f>
        <v>#REF!</v>
      </c>
      <c r="K121" s="25" t="e">
        <f>#REF!+#REF!</f>
        <v>#REF!</v>
      </c>
      <c r="L121" s="25" t="e">
        <f>#REF!+#REF!</f>
        <v>#REF!</v>
      </c>
      <c r="M121" s="25" t="e">
        <f>#REF!+#REF!</f>
        <v>#REF!</v>
      </c>
      <c r="N121" s="25" t="e">
        <f>#REF!+#REF!</f>
        <v>#REF!</v>
      </c>
      <c r="O121" s="25" t="e">
        <f>#REF!+#REF!</f>
        <v>#REF!</v>
      </c>
      <c r="P121" s="25" t="e">
        <f>#REF!+#REF!</f>
        <v>#REF!</v>
      </c>
      <c r="Q121" s="25" t="e">
        <f>#REF!+#REF!</f>
        <v>#REF!</v>
      </c>
      <c r="R121" s="25" t="e">
        <f>#REF!+#REF!</f>
        <v>#REF!</v>
      </c>
      <c r="S121" s="25" t="e">
        <f>#REF!+#REF!</f>
        <v>#REF!</v>
      </c>
      <c r="T121" s="25" t="e">
        <f>#REF!+#REF!</f>
        <v>#REF!</v>
      </c>
      <c r="U121" s="25" t="e">
        <f>#REF!+#REF!</f>
        <v>#REF!</v>
      </c>
      <c r="V121" s="55" t="e">
        <f>#REF!+#REF!</f>
        <v>#REF!</v>
      </c>
      <c r="W121" s="46" t="e">
        <f t="shared" si="0"/>
        <v>#REF!</v>
      </c>
    </row>
    <row r="122" spans="1:23" ht="48" outlineLevel="6" thickBot="1">
      <c r="A122" s="64" t="s">
        <v>70</v>
      </c>
      <c r="B122" s="65">
        <v>951</v>
      </c>
      <c r="C122" s="66" t="s">
        <v>71</v>
      </c>
      <c r="D122" s="66"/>
      <c r="E122" s="69">
        <v>50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0</v>
      </c>
      <c r="W122" s="46">
        <f t="shared" si="0"/>
        <v>0</v>
      </c>
    </row>
    <row r="123" spans="1:23" ht="16.5" outlineLevel="6" thickBot="1">
      <c r="A123" s="8" t="s">
        <v>218</v>
      </c>
      <c r="B123" s="16">
        <v>951</v>
      </c>
      <c r="C123" s="9" t="s">
        <v>42</v>
      </c>
      <c r="D123" s="9"/>
      <c r="E123" s="10">
        <f>E124</f>
        <v>400.96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4"/>
      <c r="V123" s="50"/>
      <c r="W123" s="46"/>
    </row>
    <row r="124" spans="1:23" ht="48" outlineLevel="6" thickBot="1">
      <c r="A124" s="64" t="s">
        <v>219</v>
      </c>
      <c r="B124" s="65">
        <v>951</v>
      </c>
      <c r="C124" s="66" t="s">
        <v>220</v>
      </c>
      <c r="D124" s="66"/>
      <c r="E124" s="69">
        <v>400.96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/>
      <c r="W124" s="46"/>
    </row>
    <row r="125" spans="1:23" ht="16.5" outlineLevel="5" thickBot="1">
      <c r="A125" s="8" t="s">
        <v>13</v>
      </c>
      <c r="B125" s="16">
        <v>951</v>
      </c>
      <c r="C125" s="9" t="s">
        <v>42</v>
      </c>
      <c r="D125" s="9"/>
      <c r="E125" s="10">
        <f>E126</f>
        <v>300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110.26701</v>
      </c>
      <c r="W125" s="46">
        <f t="shared" si="0"/>
        <v>36.75567</v>
      </c>
    </row>
    <row r="126" spans="1:23" ht="33" customHeight="1" outlineLevel="5" thickBot="1">
      <c r="A126" s="70" t="s">
        <v>75</v>
      </c>
      <c r="B126" s="65">
        <v>951</v>
      </c>
      <c r="C126" s="66" t="s">
        <v>76</v>
      </c>
      <c r="D126" s="66"/>
      <c r="E126" s="69">
        <v>300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>
        <v>2639.87191</v>
      </c>
      <c r="W126" s="46">
        <f t="shared" si="0"/>
        <v>879.9573033333334</v>
      </c>
    </row>
    <row r="127" spans="1:23" ht="20.25" customHeight="1" outlineLevel="5" thickBot="1">
      <c r="A127" s="8" t="s">
        <v>159</v>
      </c>
      <c r="B127" s="16">
        <v>951</v>
      </c>
      <c r="C127" s="9" t="s">
        <v>42</v>
      </c>
      <c r="D127" s="9"/>
      <c r="E127" s="10">
        <f>E128</f>
        <v>0.36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4"/>
      <c r="V127" s="50"/>
      <c r="W127" s="46"/>
    </row>
    <row r="128" spans="1:23" ht="53.25" customHeight="1" outlineLevel="5" thickBot="1">
      <c r="A128" s="70" t="s">
        <v>160</v>
      </c>
      <c r="B128" s="65">
        <v>951</v>
      </c>
      <c r="C128" s="66" t="s">
        <v>161</v>
      </c>
      <c r="D128" s="66"/>
      <c r="E128" s="69">
        <v>0.36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/>
      <c r="W128" s="46"/>
    </row>
    <row r="129" spans="1:23" ht="19.5" outlineLevel="6" thickBot="1">
      <c r="A129" s="8" t="s">
        <v>14</v>
      </c>
      <c r="B129" s="16">
        <v>951</v>
      </c>
      <c r="C129" s="9" t="s">
        <v>4</v>
      </c>
      <c r="D129" s="9"/>
      <c r="E129" s="10">
        <f>E130</f>
        <v>1425.78</v>
      </c>
      <c r="F129" s="2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32"/>
      <c r="V129" s="50">
        <v>0</v>
      </c>
      <c r="W129" s="46">
        <f t="shared" si="0"/>
        <v>0</v>
      </c>
    </row>
    <row r="130" spans="1:23" ht="32.25" outlineLevel="6" thickBot="1">
      <c r="A130" s="99" t="s">
        <v>194</v>
      </c>
      <c r="B130" s="100">
        <v>951</v>
      </c>
      <c r="C130" s="66" t="s">
        <v>45</v>
      </c>
      <c r="D130" s="66"/>
      <c r="E130" s="69">
        <v>1425.78</v>
      </c>
      <c r="F130" s="27" t="e">
        <f>#REF!</f>
        <v>#REF!</v>
      </c>
      <c r="G130" s="27" t="e">
        <f>#REF!</f>
        <v>#REF!</v>
      </c>
      <c r="H130" s="27" t="e">
        <f>#REF!</f>
        <v>#REF!</v>
      </c>
      <c r="I130" s="27" t="e">
        <f>#REF!</f>
        <v>#REF!</v>
      </c>
      <c r="J130" s="27" t="e">
        <f>#REF!</f>
        <v>#REF!</v>
      </c>
      <c r="K130" s="27" t="e">
        <f>#REF!</f>
        <v>#REF!</v>
      </c>
      <c r="L130" s="27" t="e">
        <f>#REF!</f>
        <v>#REF!</v>
      </c>
      <c r="M130" s="27" t="e">
        <f>#REF!</f>
        <v>#REF!</v>
      </c>
      <c r="N130" s="27" t="e">
        <f>#REF!</f>
        <v>#REF!</v>
      </c>
      <c r="O130" s="27" t="e">
        <f>#REF!</f>
        <v>#REF!</v>
      </c>
      <c r="P130" s="27" t="e">
        <f>#REF!</f>
        <v>#REF!</v>
      </c>
      <c r="Q130" s="27" t="e">
        <f>#REF!</f>
        <v>#REF!</v>
      </c>
      <c r="R130" s="27" t="e">
        <f>#REF!</f>
        <v>#REF!</v>
      </c>
      <c r="S130" s="27" t="e">
        <f>#REF!</f>
        <v>#REF!</v>
      </c>
      <c r="T130" s="27" t="e">
        <f>#REF!</f>
        <v>#REF!</v>
      </c>
      <c r="U130" s="27" t="e">
        <f>#REF!</f>
        <v>#REF!</v>
      </c>
      <c r="V130" s="51" t="e">
        <f>#REF!</f>
        <v>#REF!</v>
      </c>
      <c r="W130" s="46" t="e">
        <f t="shared" si="0"/>
        <v>#REF!</v>
      </c>
    </row>
    <row r="131" spans="1:23" ht="19.5" outlineLevel="6" thickBot="1">
      <c r="A131" s="8" t="s">
        <v>15</v>
      </c>
      <c r="B131" s="16">
        <v>951</v>
      </c>
      <c r="C131" s="9" t="s">
        <v>42</v>
      </c>
      <c r="D131" s="9"/>
      <c r="E131" s="10">
        <f>E132</f>
        <v>524.9</v>
      </c>
      <c r="F131" s="58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56"/>
      <c r="W131" s="46"/>
    </row>
    <row r="132" spans="1:23" ht="32.25" outlineLevel="6" thickBot="1">
      <c r="A132" s="64" t="s">
        <v>108</v>
      </c>
      <c r="B132" s="65">
        <v>951</v>
      </c>
      <c r="C132" s="66" t="s">
        <v>109</v>
      </c>
      <c r="D132" s="66"/>
      <c r="E132" s="69">
        <v>524.9</v>
      </c>
      <c r="F132" s="28" t="e">
        <f>#REF!</f>
        <v>#REF!</v>
      </c>
      <c r="G132" s="28" t="e">
        <f>#REF!</f>
        <v>#REF!</v>
      </c>
      <c r="H132" s="28" t="e">
        <f>#REF!</f>
        <v>#REF!</v>
      </c>
      <c r="I132" s="28" t="e">
        <f>#REF!</f>
        <v>#REF!</v>
      </c>
      <c r="J132" s="28" t="e">
        <f>#REF!</f>
        <v>#REF!</v>
      </c>
      <c r="K132" s="28" t="e">
        <f>#REF!</f>
        <v>#REF!</v>
      </c>
      <c r="L132" s="28" t="e">
        <f>#REF!</f>
        <v>#REF!</v>
      </c>
      <c r="M132" s="28" t="e">
        <f>#REF!</f>
        <v>#REF!</v>
      </c>
      <c r="N132" s="28" t="e">
        <f>#REF!</f>
        <v>#REF!</v>
      </c>
      <c r="O132" s="28" t="e">
        <f>#REF!</f>
        <v>#REF!</v>
      </c>
      <c r="P132" s="28" t="e">
        <f>#REF!</f>
        <v>#REF!</v>
      </c>
      <c r="Q132" s="28" t="e">
        <f>#REF!</f>
        <v>#REF!</v>
      </c>
      <c r="R132" s="28" t="e">
        <f>#REF!</f>
        <v>#REF!</v>
      </c>
      <c r="S132" s="28" t="e">
        <f>#REF!</f>
        <v>#REF!</v>
      </c>
      <c r="T132" s="28" t="e">
        <f>#REF!</f>
        <v>#REF!</v>
      </c>
      <c r="U132" s="28" t="e">
        <f>#REF!</f>
        <v>#REF!</v>
      </c>
      <c r="V132" s="52" t="e">
        <f>#REF!</f>
        <v>#REF!</v>
      </c>
      <c r="W132" s="46" t="e">
        <f aca="true" t="shared" si="1" ref="W132:W138">V132/E132*100</f>
        <v>#REF!</v>
      </c>
    </row>
    <row r="133" spans="1:23" ht="32.25" outlineLevel="6" thickBot="1">
      <c r="A133" s="73" t="s">
        <v>19</v>
      </c>
      <c r="B133" s="16">
        <v>951</v>
      </c>
      <c r="C133" s="9" t="s">
        <v>42</v>
      </c>
      <c r="D133" s="9"/>
      <c r="E133" s="10">
        <f>E134</f>
        <v>1900</v>
      </c>
      <c r="F133" s="29" t="e">
        <f>#REF!</f>
        <v>#REF!</v>
      </c>
      <c r="G133" s="29" t="e">
        <f>#REF!</f>
        <v>#REF!</v>
      </c>
      <c r="H133" s="29" t="e">
        <f>#REF!</f>
        <v>#REF!</v>
      </c>
      <c r="I133" s="29" t="e">
        <f>#REF!</f>
        <v>#REF!</v>
      </c>
      <c r="J133" s="29" t="e">
        <f>#REF!</f>
        <v>#REF!</v>
      </c>
      <c r="K133" s="29" t="e">
        <f>#REF!</f>
        <v>#REF!</v>
      </c>
      <c r="L133" s="29" t="e">
        <f>#REF!</f>
        <v>#REF!</v>
      </c>
      <c r="M133" s="29" t="e">
        <f>#REF!</f>
        <v>#REF!</v>
      </c>
      <c r="N133" s="29" t="e">
        <f>#REF!</f>
        <v>#REF!</v>
      </c>
      <c r="O133" s="29" t="e">
        <f>#REF!</f>
        <v>#REF!</v>
      </c>
      <c r="P133" s="29" t="e">
        <f>#REF!</f>
        <v>#REF!</v>
      </c>
      <c r="Q133" s="29" t="e">
        <f>#REF!</f>
        <v>#REF!</v>
      </c>
      <c r="R133" s="29" t="e">
        <f>#REF!</f>
        <v>#REF!</v>
      </c>
      <c r="S133" s="29" t="e">
        <f>#REF!</f>
        <v>#REF!</v>
      </c>
      <c r="T133" s="29" t="e">
        <f>#REF!</f>
        <v>#REF!</v>
      </c>
      <c r="U133" s="29" t="e">
        <f>#REF!</f>
        <v>#REF!</v>
      </c>
      <c r="V133" s="49" t="e">
        <f>#REF!</f>
        <v>#REF!</v>
      </c>
      <c r="W133" s="46" t="e">
        <f t="shared" si="1"/>
        <v>#REF!</v>
      </c>
    </row>
    <row r="134" spans="1:23" ht="32.25" customHeight="1" outlineLevel="6" thickBot="1">
      <c r="A134" s="70" t="s">
        <v>117</v>
      </c>
      <c r="B134" s="65">
        <v>951</v>
      </c>
      <c r="C134" s="66" t="s">
        <v>118</v>
      </c>
      <c r="D134" s="66"/>
      <c r="E134" s="69">
        <v>1900</v>
      </c>
      <c r="F134" s="27" t="e">
        <f>#REF!</f>
        <v>#REF!</v>
      </c>
      <c r="G134" s="27" t="e">
        <f>#REF!</f>
        <v>#REF!</v>
      </c>
      <c r="H134" s="27" t="e">
        <f>#REF!</f>
        <v>#REF!</v>
      </c>
      <c r="I134" s="27" t="e">
        <f>#REF!</f>
        <v>#REF!</v>
      </c>
      <c r="J134" s="27" t="e">
        <f>#REF!</f>
        <v>#REF!</v>
      </c>
      <c r="K134" s="27" t="e">
        <f>#REF!</f>
        <v>#REF!</v>
      </c>
      <c r="L134" s="27" t="e">
        <f>#REF!</f>
        <v>#REF!</v>
      </c>
      <c r="M134" s="27" t="e">
        <f>#REF!</f>
        <v>#REF!</v>
      </c>
      <c r="N134" s="27" t="e">
        <f>#REF!</f>
        <v>#REF!</v>
      </c>
      <c r="O134" s="27" t="e">
        <f>#REF!</f>
        <v>#REF!</v>
      </c>
      <c r="P134" s="27" t="e">
        <f>#REF!</f>
        <v>#REF!</v>
      </c>
      <c r="Q134" s="27" t="e">
        <f>#REF!</f>
        <v>#REF!</v>
      </c>
      <c r="R134" s="27" t="e">
        <f>#REF!</f>
        <v>#REF!</v>
      </c>
      <c r="S134" s="27" t="e">
        <f>#REF!</f>
        <v>#REF!</v>
      </c>
      <c r="T134" s="27" t="e">
        <f>#REF!</f>
        <v>#REF!</v>
      </c>
      <c r="U134" s="27" t="e">
        <f>#REF!</f>
        <v>#REF!</v>
      </c>
      <c r="V134" s="51" t="e">
        <f>#REF!</f>
        <v>#REF!</v>
      </c>
      <c r="W134" s="46" t="e">
        <f t="shared" si="1"/>
        <v>#REF!</v>
      </c>
    </row>
    <row r="135" spans="1:23" ht="18.75" customHeight="1" outlineLevel="6" thickBot="1">
      <c r="A135" s="8" t="s">
        <v>24</v>
      </c>
      <c r="B135" s="16">
        <v>951</v>
      </c>
      <c r="C135" s="9" t="s">
        <v>42</v>
      </c>
      <c r="D135" s="9"/>
      <c r="E135" s="10">
        <f>E136</f>
        <v>45.83</v>
      </c>
      <c r="F135" s="2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33"/>
      <c r="V135" s="50">
        <v>48.715</v>
      </c>
      <c r="W135" s="46">
        <f t="shared" si="1"/>
        <v>106.29500327296533</v>
      </c>
    </row>
    <row r="136" spans="1:23" ht="48.75" customHeight="1" outlineLevel="6" thickBot="1">
      <c r="A136" s="64" t="s">
        <v>119</v>
      </c>
      <c r="B136" s="65">
        <v>951</v>
      </c>
      <c r="C136" s="66" t="s">
        <v>120</v>
      </c>
      <c r="D136" s="66"/>
      <c r="E136" s="69">
        <v>45.83</v>
      </c>
      <c r="F136" s="27" t="e">
        <f>#REF!</f>
        <v>#REF!</v>
      </c>
      <c r="G136" s="27" t="e">
        <f>#REF!</f>
        <v>#REF!</v>
      </c>
      <c r="H136" s="27" t="e">
        <f>#REF!</f>
        <v>#REF!</v>
      </c>
      <c r="I136" s="27" t="e">
        <f>#REF!</f>
        <v>#REF!</v>
      </c>
      <c r="J136" s="27" t="e">
        <f>#REF!</f>
        <v>#REF!</v>
      </c>
      <c r="K136" s="27" t="e">
        <f>#REF!</f>
        <v>#REF!</v>
      </c>
      <c r="L136" s="27" t="e">
        <f>#REF!</f>
        <v>#REF!</v>
      </c>
      <c r="M136" s="27" t="e">
        <f>#REF!</f>
        <v>#REF!</v>
      </c>
      <c r="N136" s="27" t="e">
        <f>#REF!</f>
        <v>#REF!</v>
      </c>
      <c r="O136" s="27" t="e">
        <f>#REF!</f>
        <v>#REF!</v>
      </c>
      <c r="P136" s="27" t="e">
        <f>#REF!</f>
        <v>#REF!</v>
      </c>
      <c r="Q136" s="27" t="e">
        <f>#REF!</f>
        <v>#REF!</v>
      </c>
      <c r="R136" s="27" t="e">
        <f>#REF!</f>
        <v>#REF!</v>
      </c>
      <c r="S136" s="27" t="e">
        <f>#REF!</f>
        <v>#REF!</v>
      </c>
      <c r="T136" s="27" t="e">
        <f>#REF!</f>
        <v>#REF!</v>
      </c>
      <c r="U136" s="27" t="e">
        <f>#REF!</f>
        <v>#REF!</v>
      </c>
      <c r="V136" s="51" t="e">
        <f>#REF!</f>
        <v>#REF!</v>
      </c>
      <c r="W136" s="46" t="e">
        <f t="shared" si="1"/>
        <v>#REF!</v>
      </c>
    </row>
    <row r="137" spans="1:23" ht="18" customHeight="1" outlineLevel="6" thickBot="1">
      <c r="A137" s="8" t="s">
        <v>121</v>
      </c>
      <c r="B137" s="16">
        <v>951</v>
      </c>
      <c r="C137" s="9" t="s">
        <v>42</v>
      </c>
      <c r="D137" s="9"/>
      <c r="E137" s="10">
        <f>E138</f>
        <v>100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 t="e">
        <f>#REF!</f>
        <v>#REF!</v>
      </c>
      <c r="P137" s="25" t="e">
        <f>#REF!</f>
        <v>#REF!</v>
      </c>
      <c r="Q137" s="25" t="e">
        <f>#REF!</f>
        <v>#REF!</v>
      </c>
      <c r="R137" s="25" t="e">
        <f>#REF!</f>
        <v>#REF!</v>
      </c>
      <c r="S137" s="25" t="e">
        <f>#REF!</f>
        <v>#REF!</v>
      </c>
      <c r="T137" s="25" t="e">
        <f>#REF!</f>
        <v>#REF!</v>
      </c>
      <c r="U137" s="25" t="e">
        <f>#REF!</f>
        <v>#REF!</v>
      </c>
      <c r="V137" s="55" t="e">
        <f>#REF!</f>
        <v>#REF!</v>
      </c>
      <c r="W137" s="46" t="e">
        <f t="shared" si="1"/>
        <v>#REF!</v>
      </c>
    </row>
    <row r="138" spans="1:23" ht="32.25" outlineLevel="6" thickBot="1">
      <c r="A138" s="64" t="s">
        <v>122</v>
      </c>
      <c r="B138" s="65">
        <v>951</v>
      </c>
      <c r="C138" s="66" t="s">
        <v>123</v>
      </c>
      <c r="D138" s="66"/>
      <c r="E138" s="69">
        <v>100</v>
      </c>
      <c r="F138" s="29" t="e">
        <f>#REF!</f>
        <v>#REF!</v>
      </c>
      <c r="G138" s="29" t="e">
        <f>#REF!</f>
        <v>#REF!</v>
      </c>
      <c r="H138" s="29" t="e">
        <f>#REF!</f>
        <v>#REF!</v>
      </c>
      <c r="I138" s="29" t="e">
        <f>#REF!</f>
        <v>#REF!</v>
      </c>
      <c r="J138" s="29" t="e">
        <f>#REF!</f>
        <v>#REF!</v>
      </c>
      <c r="K138" s="29" t="e">
        <f>#REF!</f>
        <v>#REF!</v>
      </c>
      <c r="L138" s="29" t="e">
        <f>#REF!</f>
        <v>#REF!</v>
      </c>
      <c r="M138" s="29" t="e">
        <f>#REF!</f>
        <v>#REF!</v>
      </c>
      <c r="N138" s="29" t="e">
        <f>#REF!</f>
        <v>#REF!</v>
      </c>
      <c r="O138" s="29" t="e">
        <f>#REF!</f>
        <v>#REF!</v>
      </c>
      <c r="P138" s="29" t="e">
        <f>#REF!</f>
        <v>#REF!</v>
      </c>
      <c r="Q138" s="29" t="e">
        <f>#REF!</f>
        <v>#REF!</v>
      </c>
      <c r="R138" s="29" t="e">
        <f>#REF!</f>
        <v>#REF!</v>
      </c>
      <c r="S138" s="29" t="e">
        <f>#REF!</f>
        <v>#REF!</v>
      </c>
      <c r="T138" s="29" t="e">
        <f>#REF!</f>
        <v>#REF!</v>
      </c>
      <c r="U138" s="29" t="e">
        <f>#REF!</f>
        <v>#REF!</v>
      </c>
      <c r="V138" s="53" t="e">
        <f>#REF!</f>
        <v>#REF!</v>
      </c>
      <c r="W138" s="46" t="e">
        <f t="shared" si="1"/>
        <v>#REF!</v>
      </c>
    </row>
    <row r="139" spans="1:23" ht="33.75" customHeight="1" outlineLevel="6" thickBot="1">
      <c r="A139" s="73" t="s">
        <v>25</v>
      </c>
      <c r="B139" s="16">
        <v>951</v>
      </c>
      <c r="C139" s="9" t="s">
        <v>42</v>
      </c>
      <c r="D139" s="9"/>
      <c r="E139" s="10">
        <f>E140</f>
        <v>19640</v>
      </c>
      <c r="F139" s="4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60"/>
      <c r="W139" s="46"/>
    </row>
    <row r="140" spans="1:23" ht="33.75" customHeight="1" outlineLevel="6" thickBot="1">
      <c r="A140" s="64" t="s">
        <v>124</v>
      </c>
      <c r="B140" s="65">
        <v>951</v>
      </c>
      <c r="C140" s="66" t="s">
        <v>125</v>
      </c>
      <c r="D140" s="66"/>
      <c r="E140" s="69">
        <v>19640</v>
      </c>
      <c r="F140" s="4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60"/>
      <c r="W140" s="46"/>
    </row>
    <row r="141" spans="1:23" ht="26.25" outlineLevel="6" thickBot="1">
      <c r="A141" s="84" t="s">
        <v>23</v>
      </c>
      <c r="B141" s="81" t="s">
        <v>22</v>
      </c>
      <c r="C141" s="81" t="s">
        <v>41</v>
      </c>
      <c r="D141" s="82"/>
      <c r="E141" s="83">
        <f>E144+E142</f>
        <v>2433</v>
      </c>
      <c r="F141" s="24" t="e">
        <f>#REF!+#REF!</f>
        <v>#REF!</v>
      </c>
      <c r="G141" s="24" t="e">
        <f>#REF!+#REF!</f>
        <v>#REF!</v>
      </c>
      <c r="H141" s="24" t="e">
        <f>#REF!+#REF!</f>
        <v>#REF!</v>
      </c>
      <c r="I141" s="24" t="e">
        <f>#REF!+#REF!</f>
        <v>#REF!</v>
      </c>
      <c r="J141" s="24" t="e">
        <f>#REF!+#REF!</f>
        <v>#REF!</v>
      </c>
      <c r="K141" s="24" t="e">
        <f>#REF!+#REF!</f>
        <v>#REF!</v>
      </c>
      <c r="L141" s="24" t="e">
        <f>#REF!+#REF!</f>
        <v>#REF!</v>
      </c>
      <c r="M141" s="24" t="e">
        <f>#REF!+#REF!</f>
        <v>#REF!</v>
      </c>
      <c r="N141" s="24" t="e">
        <f>#REF!+#REF!</f>
        <v>#REF!</v>
      </c>
      <c r="O141" s="24" t="e">
        <f>#REF!+#REF!</f>
        <v>#REF!</v>
      </c>
      <c r="P141" s="24" t="e">
        <f>#REF!+#REF!</f>
        <v>#REF!</v>
      </c>
      <c r="Q141" s="24" t="e">
        <f>#REF!+#REF!</f>
        <v>#REF!</v>
      </c>
      <c r="R141" s="24" t="e">
        <f>#REF!+#REF!</f>
        <v>#REF!</v>
      </c>
      <c r="S141" s="24" t="e">
        <f>#REF!+#REF!</f>
        <v>#REF!</v>
      </c>
      <c r="T141" s="24" t="e">
        <f>#REF!+#REF!</f>
        <v>#REF!</v>
      </c>
      <c r="U141" s="24" t="e">
        <f>#REF!+#REF!</f>
        <v>#REF!</v>
      </c>
      <c r="V141" s="47" t="e">
        <f>#REF!+#REF!</f>
        <v>#REF!</v>
      </c>
      <c r="W141" s="46" t="e">
        <f>V141/E141*100</f>
        <v>#REF!</v>
      </c>
    </row>
    <row r="142" spans="1:23" ht="16.5" outlineLevel="6" thickBot="1">
      <c r="A142" s="136" t="s">
        <v>206</v>
      </c>
      <c r="B142" s="134" t="s">
        <v>22</v>
      </c>
      <c r="C142" s="134" t="s">
        <v>42</v>
      </c>
      <c r="D142" s="135"/>
      <c r="E142" s="137">
        <f>E143</f>
        <v>0</v>
      </c>
      <c r="F142" s="129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1"/>
      <c r="W142" s="46"/>
    </row>
    <row r="143" spans="1:23" ht="16.5" outlineLevel="6" thickBot="1">
      <c r="A143" s="64" t="s">
        <v>191</v>
      </c>
      <c r="B143" s="132" t="s">
        <v>22</v>
      </c>
      <c r="C143" s="132" t="s">
        <v>190</v>
      </c>
      <c r="D143" s="133"/>
      <c r="E143" s="138">
        <v>0</v>
      </c>
      <c r="F143" s="129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1"/>
      <c r="W143" s="46"/>
    </row>
    <row r="144" spans="1:23" ht="16.5" outlineLevel="6" thickBot="1">
      <c r="A144" s="8" t="s">
        <v>17</v>
      </c>
      <c r="B144" s="16">
        <v>953</v>
      </c>
      <c r="C144" s="9" t="s">
        <v>42</v>
      </c>
      <c r="D144" s="9"/>
      <c r="E144" s="10">
        <f>E145</f>
        <v>2433</v>
      </c>
      <c r="F144" s="4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56"/>
      <c r="W144" s="46"/>
    </row>
    <row r="145" spans="1:23" ht="49.5" customHeight="1" outlineLevel="6">
      <c r="A145" s="70" t="s">
        <v>154</v>
      </c>
      <c r="B145" s="65">
        <v>953</v>
      </c>
      <c r="C145" s="66" t="s">
        <v>155</v>
      </c>
      <c r="D145" s="66"/>
      <c r="E145" s="69">
        <v>2433</v>
      </c>
      <c r="F145" s="4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6"/>
      <c r="W145" s="46"/>
    </row>
    <row r="146" spans="1:23" ht="18.75">
      <c r="A146" s="38" t="s">
        <v>5</v>
      </c>
      <c r="B146" s="38"/>
      <c r="C146" s="38"/>
      <c r="D146" s="38"/>
      <c r="E146" s="123">
        <f>E12+E94</f>
        <v>525019.52</v>
      </c>
      <c r="F146" s="30" t="e">
        <f>#REF!+#REF!+F141+F95</f>
        <v>#REF!</v>
      </c>
      <c r="G146" s="30" t="e">
        <f>#REF!+#REF!+G141+G95</f>
        <v>#REF!</v>
      </c>
      <c r="H146" s="30" t="e">
        <f>#REF!+#REF!+H141+H95</f>
        <v>#REF!</v>
      </c>
      <c r="I146" s="30" t="e">
        <f>#REF!+#REF!+I141+I95</f>
        <v>#REF!</v>
      </c>
      <c r="J146" s="30" t="e">
        <f>#REF!+#REF!+J141+J95</f>
        <v>#REF!</v>
      </c>
      <c r="K146" s="30" t="e">
        <f>#REF!+#REF!+K141+K95</f>
        <v>#REF!</v>
      </c>
      <c r="L146" s="30" t="e">
        <f>#REF!+#REF!+L141+L95</f>
        <v>#REF!</v>
      </c>
      <c r="M146" s="30" t="e">
        <f>#REF!+#REF!+M141+M95</f>
        <v>#REF!</v>
      </c>
      <c r="N146" s="30" t="e">
        <f>#REF!+#REF!+N141+N95</f>
        <v>#REF!</v>
      </c>
      <c r="O146" s="30" t="e">
        <f>#REF!+#REF!+O141+O95</f>
        <v>#REF!</v>
      </c>
      <c r="P146" s="30" t="e">
        <f>#REF!+#REF!+P141+P95</f>
        <v>#REF!</v>
      </c>
      <c r="Q146" s="30" t="e">
        <f>#REF!+#REF!+Q141+Q95</f>
        <v>#REF!</v>
      </c>
      <c r="R146" s="30" t="e">
        <f>#REF!+#REF!+R141+R95</f>
        <v>#REF!</v>
      </c>
      <c r="S146" s="30" t="e">
        <f>#REF!+#REF!+S141+S95</f>
        <v>#REF!</v>
      </c>
      <c r="T146" s="30" t="e">
        <f>#REF!+#REF!+T141+T95</f>
        <v>#REF!</v>
      </c>
      <c r="U146" s="30" t="e">
        <f>#REF!+#REF!+U141+U95</f>
        <v>#REF!</v>
      </c>
      <c r="V146" s="57" t="e">
        <f>#REF!+#REF!+V141+V95</f>
        <v>#REF!</v>
      </c>
      <c r="W146" s="43" t="e">
        <f>V146/E146*100</f>
        <v>#REF!</v>
      </c>
    </row>
    <row r="147" spans="1:21" ht="15.75">
      <c r="A147" s="1"/>
      <c r="B147" s="1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</sheetData>
  <sheetProtection/>
  <mergeCells count="5">
    <mergeCell ref="A9:T9"/>
    <mergeCell ref="B3:U3"/>
    <mergeCell ref="B4:U4"/>
    <mergeCell ref="A8:T8"/>
    <mergeCell ref="B5:T5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2014-08-27T06:36:56Z</cp:lastPrinted>
  <dcterms:created xsi:type="dcterms:W3CDTF">2008-11-11T04:53:42Z</dcterms:created>
  <dcterms:modified xsi:type="dcterms:W3CDTF">2014-10-28T04:27:18Z</dcterms:modified>
  <cp:category/>
  <cp:version/>
  <cp:contentType/>
  <cp:contentStatus/>
</cp:coreProperties>
</file>